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'Sheet1'!$A$1:$F$181</definedName>
  </definedNames>
  <calcPr fullCalcOnLoad="1"/>
</workbook>
</file>

<file path=xl/sharedStrings.xml><?xml version="1.0" encoding="utf-8"?>
<sst xmlns="http://schemas.openxmlformats.org/spreadsheetml/2006/main" count="162" uniqueCount="78">
  <si>
    <t>Mortgage Rate</t>
  </si>
  <si>
    <t>per annum</t>
  </si>
  <si>
    <t>Mortgage Term</t>
  </si>
  <si>
    <t>years</t>
  </si>
  <si>
    <t>Principal and Interest</t>
  </si>
  <si>
    <t>per month</t>
  </si>
  <si>
    <t>Taxes and Insurance</t>
  </si>
  <si>
    <t>Maintenance/Common Charges</t>
  </si>
  <si>
    <t>subtotal</t>
  </si>
  <si>
    <t>Less Rental Income - 2</t>
  </si>
  <si>
    <t>Total Annual Housing Costs</t>
  </si>
  <si>
    <t xml:space="preserve">Minimum Income (as % of AMI) Required to Purchase </t>
  </si>
  <si>
    <t>Less Rental Income - 1*</t>
  </si>
  <si>
    <t xml:space="preserve">      *assuming 25% vacancy</t>
  </si>
  <si>
    <t xml:space="preserve">   AHC Grant</t>
  </si>
  <si>
    <t xml:space="preserve">   NSP Subsidy</t>
  </si>
  <si>
    <t xml:space="preserve">   Other Subsidies</t>
  </si>
  <si>
    <t>Example</t>
  </si>
  <si>
    <t>Total Cost to Purchase</t>
  </si>
  <si>
    <t>Local HUD Area Median Income at</t>
  </si>
  <si>
    <r>
      <t xml:space="preserve">This scenario is based on a </t>
    </r>
    <r>
      <rPr>
        <u val="single"/>
        <sz val="10"/>
        <rFont val="Arial"/>
        <family val="2"/>
      </rPr>
      <t>___</t>
    </r>
    <r>
      <rPr>
        <sz val="10"/>
        <rFont val="Arial"/>
        <family val="2"/>
      </rPr>
      <t>-person household.</t>
    </r>
  </si>
  <si>
    <t>Homebuyer's Household Income:</t>
  </si>
  <si>
    <r>
      <t xml:space="preserve">  *permitted ceiling for housing expenses as % of income; </t>
    </r>
    <r>
      <rPr>
        <b/>
        <u val="single"/>
        <sz val="8"/>
        <rFont val="Arial"/>
        <family val="2"/>
      </rPr>
      <t>permitted floor of 25%</t>
    </r>
  </si>
  <si>
    <t>Total Annual Housing Costs:</t>
  </si>
  <si>
    <t>Other Household Debt (annualized):</t>
  </si>
  <si>
    <t>Total Household Debt:</t>
  </si>
  <si>
    <t xml:space="preserve">  * permitted Ceiling for all Household Debt</t>
  </si>
  <si>
    <t>% of Homebuyer's Income Required to Cover Total Household Debt:</t>
  </si>
  <si>
    <t>% of Homebuyer's Income Required to Cover Housing Costs:</t>
  </si>
  <si>
    <t>Affordability Based on Homebuyer's Total Household Debt - Back-End Ratio</t>
  </si>
  <si>
    <t>Allowable Front-End Ratio:*</t>
  </si>
  <si>
    <t>Allowable Back-End Ratio:*</t>
  </si>
  <si>
    <t>Name of Homebuyer:</t>
  </si>
  <si>
    <t>Minimum Annual Income to Purchase (based on Annual Housing Costs)</t>
  </si>
  <si>
    <t>_____________________________________________</t>
  </si>
  <si>
    <t>Property Address:</t>
  </si>
  <si>
    <t>Affordability Based on Homebuyer's Projected Housing Costs - Front-End Ratio</t>
  </si>
  <si>
    <t xml:space="preserve"> as % Local AMI:</t>
  </si>
  <si>
    <t xml:space="preserve">Appraised Market Value </t>
  </si>
  <si>
    <t>Development Appraisal Gap</t>
  </si>
  <si>
    <t xml:space="preserve">  NSP Subsidy</t>
  </si>
  <si>
    <t xml:space="preserve">  AHC Subsidy</t>
  </si>
  <si>
    <t xml:space="preserve">  Other Subsidy </t>
  </si>
  <si>
    <t>Buyer Down Payment</t>
  </si>
  <si>
    <r>
      <t xml:space="preserve">     </t>
    </r>
    <r>
      <rPr>
        <sz val="10"/>
        <rFont val="Arial"/>
        <family val="2"/>
      </rPr>
      <t>subtotal available funding</t>
    </r>
  </si>
  <si>
    <t>Homebuyer Affordability Gap</t>
  </si>
  <si>
    <t>Total Subsidies</t>
  </si>
  <si>
    <t>Development Appraisal Gap Subsidies:</t>
  </si>
  <si>
    <t>Homebuyer Affordability Gap  Subsidies:</t>
  </si>
  <si>
    <r>
      <t xml:space="preserve">     </t>
    </r>
    <r>
      <rPr>
        <sz val="10"/>
        <color indexed="8"/>
        <rFont val="Arial"/>
        <family val="2"/>
      </rPr>
      <t>subtotal NSP Subsidies</t>
    </r>
  </si>
  <si>
    <r>
      <t xml:space="preserve">     </t>
    </r>
    <r>
      <rPr>
        <sz val="10"/>
        <color indexed="8"/>
        <rFont val="Arial"/>
        <family val="2"/>
      </rPr>
      <t>subtotal AHC Grants</t>
    </r>
  </si>
  <si>
    <t xml:space="preserve">       subtotal Other Subsidies</t>
  </si>
  <si>
    <t>Template</t>
  </si>
  <si>
    <t>Home Sale Price (set at Appraised Market Value)</t>
  </si>
  <si>
    <t xml:space="preserve">Add: Closing Costs </t>
  </si>
  <si>
    <r>
      <t xml:space="preserve">Mortgage Commitment </t>
    </r>
    <r>
      <rPr>
        <sz val="10"/>
        <rFont val="Arial"/>
        <family val="2"/>
      </rPr>
      <t>(</t>
    </r>
    <r>
      <rPr>
        <i/>
        <u val="single"/>
        <sz val="10"/>
        <rFont val="Arial"/>
        <family val="2"/>
      </rPr>
      <t>amount approved by Lender)</t>
    </r>
  </si>
  <si>
    <t>Homebuyer Affordability Analysis Worksheet</t>
  </si>
  <si>
    <r>
      <t xml:space="preserve">capacity to own.  Input information </t>
    </r>
    <r>
      <rPr>
        <b/>
        <u val="single"/>
        <sz val="10"/>
        <color indexed="8"/>
        <rFont val="Calibri"/>
        <family val="2"/>
      </rPr>
      <t>only</t>
    </r>
    <r>
      <rPr>
        <b/>
        <sz val="10"/>
        <color indexed="8"/>
        <rFont val="Calibri"/>
        <family val="2"/>
      </rPr>
      <t xml:space="preserve"> in yellow fields.  Other fields are formula-driven.  An example follows.]</t>
    </r>
  </si>
  <si>
    <t xml:space="preserve">Homebuyer Affordability Analysis Worksheet </t>
  </si>
  <si>
    <r>
      <t xml:space="preserve">[Note: This is an </t>
    </r>
    <r>
      <rPr>
        <b/>
        <i/>
        <u val="single"/>
        <sz val="10"/>
        <color indexed="8"/>
        <rFont val="Calibri"/>
        <family val="2"/>
      </rPr>
      <t>optional</t>
    </r>
    <r>
      <rPr>
        <b/>
        <sz val="10"/>
        <color indexed="8"/>
        <rFont val="Calibri"/>
        <family val="2"/>
      </rPr>
      <t xml:space="preserve"> form which can be used by grantee to assess a prospective homebuyer's financial </t>
    </r>
  </si>
  <si>
    <t xml:space="preserve">Seller's Total Development Costs </t>
  </si>
  <si>
    <r>
      <t xml:space="preserve">Development Appraisal Gap </t>
    </r>
    <r>
      <rPr>
        <b/>
        <i/>
        <u val="single"/>
        <sz val="10"/>
        <rFont val="Arial"/>
        <family val="2"/>
      </rPr>
      <t>[Fill in this section only if TDC &gt; Fair Market Value of Property.]</t>
    </r>
  </si>
  <si>
    <r>
      <t xml:space="preserve">Development Appraisal Gap </t>
    </r>
    <r>
      <rPr>
        <b/>
        <i/>
        <u val="single"/>
        <sz val="10"/>
        <rFont val="Arial"/>
        <family val="2"/>
      </rPr>
      <t>[Fill in this section only if TDC &gt; Appraised Fair Market Value.]</t>
    </r>
  </si>
  <si>
    <t xml:space="preserve">Homebuyer Affordability Gap </t>
  </si>
  <si>
    <r>
      <t xml:space="preserve">   Other Subsidies </t>
    </r>
    <r>
      <rPr>
        <i/>
        <sz val="10"/>
        <rFont val="Arial"/>
        <family val="2"/>
      </rPr>
      <t>(Specify)</t>
    </r>
  </si>
  <si>
    <t>CALCULATION OF ANNUAL HOUSING COSTS</t>
  </si>
  <si>
    <t xml:space="preserve"> HOME PURCHASE &amp; SUBSIDY DETAILS</t>
  </si>
  <si>
    <t>HOME PURCHASE &amp; SUBSIDY DETAILS</t>
  </si>
  <si>
    <t xml:space="preserve">     subtotal Development Appraisal Gap Subsidies</t>
  </si>
  <si>
    <t xml:space="preserve">      subtotal Homebuyer Affordability Gap Subsidies</t>
  </si>
  <si>
    <t>CALCULATION OF HOMEBUYER AFFORDABILITY</t>
  </si>
  <si>
    <t>Seller's Total Development Costs</t>
  </si>
  <si>
    <r>
      <t xml:space="preserve">This scenario is based on a </t>
    </r>
    <r>
      <rPr>
        <u val="single"/>
        <sz val="10"/>
        <rFont val="Arial"/>
        <family val="2"/>
      </rPr>
      <t>_1__</t>
    </r>
    <r>
      <rPr>
        <sz val="10"/>
        <rFont val="Arial"/>
        <family val="2"/>
      </rPr>
      <t>-person household.</t>
    </r>
  </si>
  <si>
    <t>Metro Downpayment Assistance</t>
  </si>
  <si>
    <t>TBD</t>
  </si>
  <si>
    <t xml:space="preserve"> </t>
  </si>
  <si>
    <r>
      <t xml:space="preserve">     </t>
    </r>
    <r>
      <rPr>
        <sz val="10"/>
        <color indexed="8"/>
        <rFont val="Arial"/>
        <family val="2"/>
      </rPr>
      <t>subtotal Metro DAP Subsidies</t>
    </r>
  </si>
  <si>
    <r>
      <t xml:space="preserve">     </t>
    </r>
    <r>
      <rPr>
        <sz val="10"/>
        <color indexed="8"/>
        <rFont val="Arial"/>
        <family val="2"/>
      </rPr>
      <t>subtotal FHLB Grants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</si>
</sst>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%"/>
    <numFmt numFmtId="166" formatCode="&quot;$&quot;#,##0"/>
  </numFmts>
  <fonts count="8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Accounting"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00">
    <xf numFmtId="0" fontId="0" fillId="0" borderId="0" xfId="0" applyFont="1" applyAlignment="1">
      <alignment/>
    </xf>
    <xf numFmtId="0" fontId="2" fillId="0" borderId="0" xfId="56" applyFont="1" applyBorder="1">
      <alignment/>
      <protection/>
    </xf>
    <xf numFmtId="164" fontId="2" fillId="0" borderId="0" xfId="46" applyNumberFormat="1" applyFont="1" applyBorder="1" applyAlignment="1">
      <alignment/>
    </xf>
    <xf numFmtId="42" fontId="2" fillId="0" borderId="0" xfId="56" applyNumberFormat="1" applyFont="1" applyBorder="1">
      <alignment/>
      <protection/>
    </xf>
    <xf numFmtId="164" fontId="2" fillId="33" borderId="0" xfId="56" applyNumberFormat="1" applyFont="1" applyFill="1" applyBorder="1">
      <alignment/>
      <protection/>
    </xf>
    <xf numFmtId="164" fontId="2" fillId="34" borderId="0" xfId="56" applyNumberFormat="1" applyFont="1" applyFill="1" applyBorder="1">
      <alignment/>
      <protection/>
    </xf>
    <xf numFmtId="10" fontId="2" fillId="0" borderId="0" xfId="60" applyNumberFormat="1" applyFont="1" applyBorder="1" applyAlignment="1">
      <alignment horizontal="right"/>
    </xf>
    <xf numFmtId="0" fontId="2" fillId="0" borderId="0" xfId="56" applyFont="1" applyBorder="1" applyAlignment="1">
      <alignment horizontal="left"/>
      <protection/>
    </xf>
    <xf numFmtId="165" fontId="2" fillId="34" borderId="0" xfId="60" applyNumberFormat="1" applyFont="1" applyFill="1" applyBorder="1" applyAlignment="1">
      <alignment horizontal="center"/>
    </xf>
    <xf numFmtId="164" fontId="2" fillId="0" borderId="0" xfId="46" applyNumberFormat="1" applyFont="1" applyFill="1" applyBorder="1" applyAlignment="1">
      <alignment/>
    </xf>
    <xf numFmtId="9" fontId="4" fillId="34" borderId="0" xfId="6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2" fillId="0" borderId="11" xfId="56" applyFont="1" applyBorder="1">
      <alignment/>
      <protection/>
    </xf>
    <xf numFmtId="0" fontId="2" fillId="0" borderId="12" xfId="56" applyFont="1" applyBorder="1">
      <alignment/>
      <protection/>
    </xf>
    <xf numFmtId="0" fontId="43" fillId="0" borderId="12" xfId="0" applyFont="1" applyBorder="1" applyAlignment="1">
      <alignment/>
    </xf>
    <xf numFmtId="0" fontId="2" fillId="0" borderId="13" xfId="56" applyFont="1" applyBorder="1">
      <alignment/>
      <protection/>
    </xf>
    <xf numFmtId="0" fontId="2" fillId="0" borderId="14" xfId="56" applyFont="1" applyBorder="1">
      <alignment/>
      <protection/>
    </xf>
    <xf numFmtId="0" fontId="2" fillId="0" borderId="10" xfId="56" applyFont="1" applyBorder="1">
      <alignment/>
      <protection/>
    </xf>
    <xf numFmtId="165" fontId="2" fillId="34" borderId="12" xfId="60" applyNumberFormat="1" applyFont="1" applyFill="1" applyBorder="1" applyAlignment="1">
      <alignment horizontal="center"/>
    </xf>
    <xf numFmtId="164" fontId="2" fillId="0" borderId="15" xfId="46" applyNumberFormat="1" applyFont="1" applyBorder="1" applyAlignment="1">
      <alignment/>
    </xf>
    <xf numFmtId="10" fontId="2" fillId="34" borderId="0" xfId="60" applyNumberFormat="1" applyFont="1" applyFill="1" applyBorder="1" applyAlignment="1">
      <alignment horizontal="right"/>
    </xf>
    <xf numFmtId="0" fontId="10" fillId="0" borderId="0" xfId="56" applyFont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0" fillId="0" borderId="0" xfId="0" applyBorder="1" applyAlignment="1">
      <alignment/>
    </xf>
    <xf numFmtId="9" fontId="4" fillId="34" borderId="0" xfId="60" applyNumberFormat="1" applyFont="1" applyFill="1" applyBorder="1" applyAlignment="1">
      <alignment horizontal="left"/>
    </xf>
    <xf numFmtId="0" fontId="2" fillId="34" borderId="0" xfId="56" applyFont="1" applyFill="1" applyBorder="1">
      <alignment/>
      <protection/>
    </xf>
    <xf numFmtId="0" fontId="72" fillId="0" borderId="11" xfId="0" applyFont="1" applyBorder="1" applyAlignment="1">
      <alignment/>
    </xf>
    <xf numFmtId="166" fontId="72" fillId="33" borderId="12" xfId="0" applyNumberFormat="1" applyFont="1" applyFill="1" applyBorder="1" applyAlignment="1">
      <alignment horizontal="left"/>
    </xf>
    <xf numFmtId="0" fontId="17" fillId="0" borderId="12" xfId="0" applyFont="1" applyBorder="1" applyAlignment="1">
      <alignment/>
    </xf>
    <xf numFmtId="0" fontId="4" fillId="0" borderId="13" xfId="56" applyFont="1" applyBorder="1">
      <alignment/>
      <protection/>
    </xf>
    <xf numFmtId="0" fontId="0" fillId="0" borderId="16" xfId="0" applyBorder="1" applyAlignment="1">
      <alignment/>
    </xf>
    <xf numFmtId="0" fontId="2" fillId="0" borderId="16" xfId="56" applyFont="1" applyBorder="1">
      <alignment/>
      <protection/>
    </xf>
    <xf numFmtId="0" fontId="73" fillId="0" borderId="14" xfId="0" applyFont="1" applyBorder="1" applyAlignment="1">
      <alignment/>
    </xf>
    <xf numFmtId="9" fontId="4" fillId="34" borderId="10" xfId="6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2" fontId="2" fillId="0" borderId="15" xfId="56" applyNumberFormat="1" applyFont="1" applyBorder="1">
      <alignment/>
      <protection/>
    </xf>
    <xf numFmtId="42" fontId="2" fillId="34" borderId="0" xfId="56" applyNumberFormat="1" applyFont="1" applyFill="1" applyBorder="1">
      <alignment/>
      <protection/>
    </xf>
    <xf numFmtId="42" fontId="2" fillId="0" borderId="0" xfId="46" applyNumberFormat="1" applyFont="1" applyBorder="1" applyAlignment="1">
      <alignment/>
    </xf>
    <xf numFmtId="0" fontId="18" fillId="0" borderId="13" xfId="56" applyFont="1" applyBorder="1" applyAlignment="1">
      <alignment horizontal="left"/>
      <protection/>
    </xf>
    <xf numFmtId="0" fontId="7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9" fontId="72" fillId="0" borderId="0" xfId="0" applyNumberFormat="1" applyFont="1" applyBorder="1" applyAlignment="1">
      <alignment horizontal="left"/>
    </xf>
    <xf numFmtId="0" fontId="7" fillId="0" borderId="13" xfId="56" applyFont="1" applyBorder="1">
      <alignment/>
      <protection/>
    </xf>
    <xf numFmtId="0" fontId="2" fillId="0" borderId="16" xfId="56" applyFont="1" applyBorder="1" applyAlignment="1">
      <alignment horizontal="left"/>
      <protection/>
    </xf>
    <xf numFmtId="0" fontId="4" fillId="0" borderId="14" xfId="56" applyFont="1" applyBorder="1">
      <alignment/>
      <protection/>
    </xf>
    <xf numFmtId="0" fontId="0" fillId="0" borderId="10" xfId="0" applyBorder="1" applyAlignment="1">
      <alignment/>
    </xf>
    <xf numFmtId="164" fontId="4" fillId="0" borderId="16" xfId="0" applyNumberFormat="1" applyFont="1" applyBorder="1" applyAlignment="1">
      <alignment/>
    </xf>
    <xf numFmtId="10" fontId="4" fillId="0" borderId="0" xfId="60" applyNumberFormat="1" applyFont="1" applyBorder="1" applyAlignment="1">
      <alignment horizontal="right"/>
    </xf>
    <xf numFmtId="0" fontId="15" fillId="0" borderId="0" xfId="56" applyFont="1" applyBorder="1">
      <alignment/>
      <protection/>
    </xf>
    <xf numFmtId="0" fontId="2" fillId="0" borderId="0" xfId="0" applyFont="1" applyBorder="1" applyAlignment="1">
      <alignment/>
    </xf>
    <xf numFmtId="166" fontId="2" fillId="34" borderId="0" xfId="60" applyNumberFormat="1" applyFont="1" applyFill="1" applyBorder="1" applyAlignment="1">
      <alignment horizontal="right"/>
    </xf>
    <xf numFmtId="42" fontId="15" fillId="0" borderId="0" xfId="46" applyNumberFormat="1" applyFont="1" applyBorder="1" applyAlignment="1">
      <alignment/>
    </xf>
    <xf numFmtId="10" fontId="15" fillId="34" borderId="0" xfId="60" applyNumberFormat="1" applyFont="1" applyFill="1" applyBorder="1" applyAlignment="1">
      <alignment horizontal="right"/>
    </xf>
    <xf numFmtId="42" fontId="43" fillId="0" borderId="1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0" fillId="35" borderId="0" xfId="56" applyFont="1" applyFill="1" applyBorder="1" applyAlignment="1">
      <alignment horizontal="left"/>
      <protection/>
    </xf>
    <xf numFmtId="0" fontId="2" fillId="35" borderId="11" xfId="56" applyFont="1" applyFill="1" applyBorder="1">
      <alignment/>
      <protection/>
    </xf>
    <xf numFmtId="0" fontId="2" fillId="35" borderId="12" xfId="56" applyFont="1" applyFill="1" applyBorder="1">
      <alignment/>
      <protection/>
    </xf>
    <xf numFmtId="0" fontId="43" fillId="35" borderId="12" xfId="0" applyFont="1" applyFill="1" applyBorder="1" applyAlignment="1">
      <alignment/>
    </xf>
    <xf numFmtId="42" fontId="2" fillId="35" borderId="15" xfId="56" applyNumberFormat="1" applyFont="1" applyFill="1" applyBorder="1">
      <alignment/>
      <protection/>
    </xf>
    <xf numFmtId="42" fontId="2" fillId="35" borderId="0" xfId="46" applyNumberFormat="1" applyFont="1" applyFill="1" applyBorder="1" applyAlignment="1">
      <alignment/>
    </xf>
    <xf numFmtId="0" fontId="2" fillId="35" borderId="13" xfId="56" applyFont="1" applyFill="1" applyBorder="1">
      <alignment/>
      <protection/>
    </xf>
    <xf numFmtId="0" fontId="2" fillId="35" borderId="0" xfId="56" applyFont="1" applyFill="1" applyBorder="1">
      <alignment/>
      <protection/>
    </xf>
    <xf numFmtId="0" fontId="43" fillId="35" borderId="0" xfId="0" applyFont="1" applyFill="1" applyBorder="1" applyAlignment="1">
      <alignment/>
    </xf>
    <xf numFmtId="42" fontId="2" fillId="35" borderId="16" xfId="46" applyNumberFormat="1" applyFont="1" applyFill="1" applyBorder="1" applyAlignment="1">
      <alignment/>
    </xf>
    <xf numFmtId="42" fontId="6" fillId="35" borderId="16" xfId="46" applyNumberFormat="1" applyFont="1" applyFill="1" applyBorder="1" applyAlignment="1">
      <alignment/>
    </xf>
    <xf numFmtId="0" fontId="2" fillId="35" borderId="14" xfId="56" applyFont="1" applyFill="1" applyBorder="1">
      <alignment/>
      <protection/>
    </xf>
    <xf numFmtId="0" fontId="2" fillId="35" borderId="10" xfId="56" applyFont="1" applyFill="1" applyBorder="1">
      <alignment/>
      <protection/>
    </xf>
    <xf numFmtId="0" fontId="43" fillId="35" borderId="10" xfId="0" applyFont="1" applyFill="1" applyBorder="1" applyAlignment="1">
      <alignment/>
    </xf>
    <xf numFmtId="42" fontId="2" fillId="35" borderId="17" xfId="56" applyNumberFormat="1" applyFont="1" applyFill="1" applyBorder="1">
      <alignment/>
      <protection/>
    </xf>
    <xf numFmtId="42" fontId="2" fillId="35" borderId="0" xfId="56" applyNumberFormat="1" applyFont="1" applyFill="1" applyBorder="1">
      <alignment/>
      <protection/>
    </xf>
    <xf numFmtId="0" fontId="4" fillId="35" borderId="0" xfId="56" applyFont="1" applyFill="1" applyBorder="1">
      <alignment/>
      <protection/>
    </xf>
    <xf numFmtId="42" fontId="15" fillId="35" borderId="0" xfId="46" applyNumberFormat="1" applyFont="1" applyFill="1" applyBorder="1" applyAlignment="1">
      <alignment/>
    </xf>
    <xf numFmtId="165" fontId="2" fillId="35" borderId="0" xfId="60" applyNumberFormat="1" applyFont="1" applyFill="1" applyBorder="1" applyAlignment="1">
      <alignment horizontal="center"/>
    </xf>
    <xf numFmtId="165" fontId="2" fillId="35" borderId="12" xfId="60" applyNumberFormat="1" applyFont="1" applyFill="1" applyBorder="1" applyAlignment="1">
      <alignment horizontal="center"/>
    </xf>
    <xf numFmtId="164" fontId="2" fillId="35" borderId="15" xfId="46" applyNumberFormat="1" applyFont="1" applyFill="1" applyBorder="1" applyAlignment="1">
      <alignment/>
    </xf>
    <xf numFmtId="166" fontId="2" fillId="35" borderId="16" xfId="60" applyNumberFormat="1" applyFont="1" applyFill="1" applyBorder="1" applyAlignment="1">
      <alignment horizontal="right"/>
    </xf>
    <xf numFmtId="166" fontId="5" fillId="35" borderId="16" xfId="60" applyNumberFormat="1" applyFont="1" applyFill="1" applyBorder="1" applyAlignment="1">
      <alignment horizontal="right"/>
    </xf>
    <xf numFmtId="166" fontId="2" fillId="35" borderId="17" xfId="60" applyNumberFormat="1" applyFont="1" applyFill="1" applyBorder="1" applyAlignment="1">
      <alignment horizontal="right"/>
    </xf>
    <xf numFmtId="164" fontId="2" fillId="35" borderId="0" xfId="56" applyNumberFormat="1" applyFont="1" applyFill="1" applyBorder="1" applyAlignment="1">
      <alignment horizontal="right"/>
      <protection/>
    </xf>
    <xf numFmtId="10" fontId="2" fillId="35" borderId="0" xfId="60" applyNumberFormat="1" applyFont="1" applyFill="1" applyBorder="1" applyAlignment="1">
      <alignment horizontal="right"/>
    </xf>
    <xf numFmtId="42" fontId="6" fillId="35" borderId="0" xfId="46" applyNumberFormat="1" applyFont="1" applyFill="1" applyBorder="1" applyAlignment="1">
      <alignment/>
    </xf>
    <xf numFmtId="10" fontId="15" fillId="35" borderId="0" xfId="60" applyNumberFormat="1" applyFont="1" applyFill="1" applyBorder="1" applyAlignment="1">
      <alignment horizontal="right"/>
    </xf>
    <xf numFmtId="164" fontId="2" fillId="35" borderId="0" xfId="46" applyNumberFormat="1" applyFont="1" applyFill="1" applyBorder="1" applyAlignment="1">
      <alignment/>
    </xf>
    <xf numFmtId="42" fontId="47" fillId="35" borderId="0" xfId="0" applyNumberFormat="1" applyFont="1" applyFill="1" applyBorder="1" applyAlignment="1">
      <alignment/>
    </xf>
    <xf numFmtId="42" fontId="43" fillId="35" borderId="10" xfId="0" applyNumberFormat="1" applyFont="1" applyFill="1" applyBorder="1" applyAlignment="1">
      <alignment/>
    </xf>
    <xf numFmtId="10" fontId="2" fillId="35" borderId="0" xfId="60" applyNumberFormat="1" applyFont="1" applyFill="1" applyBorder="1" applyAlignment="1">
      <alignment horizontal="center"/>
    </xf>
    <xf numFmtId="1" fontId="2" fillId="35" borderId="0" xfId="60" applyNumberFormat="1" applyFont="1" applyFill="1" applyBorder="1" applyAlignment="1">
      <alignment horizontal="center"/>
    </xf>
    <xf numFmtId="164" fontId="6" fillId="35" borderId="0" xfId="46" applyNumberFormat="1" applyFont="1" applyFill="1" applyBorder="1" applyAlignment="1">
      <alignment horizontal="center"/>
    </xf>
    <xf numFmtId="164" fontId="6" fillId="35" borderId="0" xfId="46" applyNumberFormat="1" applyFont="1" applyFill="1" applyBorder="1" applyAlignment="1">
      <alignment/>
    </xf>
    <xf numFmtId="164" fontId="2" fillId="35" borderId="10" xfId="46" applyNumberFormat="1" applyFont="1" applyFill="1" applyBorder="1" applyAlignment="1">
      <alignment/>
    </xf>
    <xf numFmtId="164" fontId="4" fillId="35" borderId="0" xfId="46" applyNumberFormat="1" applyFont="1" applyFill="1" applyBorder="1" applyAlignment="1">
      <alignment/>
    </xf>
    <xf numFmtId="10" fontId="4" fillId="35" borderId="0" xfId="60" applyNumberFormat="1" applyFont="1" applyFill="1" applyBorder="1" applyAlignment="1">
      <alignment horizontal="right"/>
    </xf>
    <xf numFmtId="164" fontId="2" fillId="35" borderId="0" xfId="56" applyNumberFormat="1" applyFont="1" applyFill="1" applyBorder="1">
      <alignment/>
      <protection/>
    </xf>
    <xf numFmtId="0" fontId="72" fillId="35" borderId="11" xfId="0" applyFont="1" applyFill="1" applyBorder="1" applyAlignment="1">
      <alignment/>
    </xf>
    <xf numFmtId="166" fontId="72" fillId="35" borderId="12" xfId="0" applyNumberFormat="1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10" fontId="74" fillId="35" borderId="15" xfId="0" applyNumberFormat="1" applyFont="1" applyFill="1" applyBorder="1" applyAlignment="1">
      <alignment horizontal="left"/>
    </xf>
    <xf numFmtId="0" fontId="4" fillId="35" borderId="13" xfId="56" applyFont="1" applyFill="1" applyBorder="1">
      <alignment/>
      <protection/>
    </xf>
    <xf numFmtId="166" fontId="4" fillId="35" borderId="0" xfId="56" applyNumberFormat="1" applyFont="1" applyFill="1" applyBorder="1" applyAlignment="1">
      <alignment horizontal="left"/>
      <protection/>
    </xf>
    <xf numFmtId="164" fontId="4" fillId="35" borderId="16" xfId="0" applyNumberFormat="1" applyFont="1" applyFill="1" applyBorder="1" applyAlignment="1">
      <alignment/>
    </xf>
    <xf numFmtId="9" fontId="4" fillId="35" borderId="0" xfId="60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18" fillId="35" borderId="13" xfId="56" applyFont="1" applyFill="1" applyBorder="1" applyAlignment="1">
      <alignment horizontal="left"/>
      <protection/>
    </xf>
    <xf numFmtId="0" fontId="2" fillId="35" borderId="16" xfId="56" applyFont="1" applyFill="1" applyBorder="1">
      <alignment/>
      <protection/>
    </xf>
    <xf numFmtId="0" fontId="73" fillId="35" borderId="14" xfId="0" applyFont="1" applyFill="1" applyBorder="1" applyAlignment="1">
      <alignment/>
    </xf>
    <xf numFmtId="9" fontId="4" fillId="35" borderId="10" xfId="6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10" fontId="4" fillId="35" borderId="17" xfId="60" applyNumberFormat="1" applyFont="1" applyFill="1" applyBorder="1" applyAlignment="1">
      <alignment horizontal="left"/>
    </xf>
    <xf numFmtId="9" fontId="4" fillId="35" borderId="0" xfId="60" applyNumberFormat="1" applyFont="1" applyFill="1" applyBorder="1" applyAlignment="1">
      <alignment horizontal="center"/>
    </xf>
    <xf numFmtId="166" fontId="2" fillId="35" borderId="12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164" fontId="6" fillId="35" borderId="0" xfId="46" applyNumberFormat="1" applyFont="1" applyFill="1" applyBorder="1" applyAlignment="1">
      <alignment/>
    </xf>
    <xf numFmtId="164" fontId="4" fillId="35" borderId="0" xfId="46" applyNumberFormat="1" applyFont="1" applyFill="1" applyBorder="1" applyAlignment="1">
      <alignment/>
    </xf>
    <xf numFmtId="0" fontId="72" fillId="35" borderId="13" xfId="0" applyFont="1" applyFill="1" applyBorder="1" applyAlignment="1">
      <alignment/>
    </xf>
    <xf numFmtId="9" fontId="72" fillId="35" borderId="0" xfId="0" applyNumberFormat="1" applyFont="1" applyFill="1" applyBorder="1" applyAlignment="1">
      <alignment horizontal="left"/>
    </xf>
    <xf numFmtId="0" fontId="7" fillId="35" borderId="13" xfId="56" applyFont="1" applyFill="1" applyBorder="1">
      <alignment/>
      <protection/>
    </xf>
    <xf numFmtId="0" fontId="2" fillId="35" borderId="0" xfId="56" applyFont="1" applyFill="1" applyBorder="1" applyAlignment="1">
      <alignment horizontal="left"/>
      <protection/>
    </xf>
    <xf numFmtId="0" fontId="2" fillId="35" borderId="16" xfId="56" applyFont="1" applyFill="1" applyBorder="1" applyAlignment="1">
      <alignment horizontal="left"/>
      <protection/>
    </xf>
    <xf numFmtId="0" fontId="4" fillId="35" borderId="14" xfId="56" applyFont="1" applyFill="1" applyBorder="1">
      <alignment/>
      <protection/>
    </xf>
    <xf numFmtId="0" fontId="0" fillId="35" borderId="10" xfId="0" applyFill="1" applyBorder="1" applyAlignment="1">
      <alignment/>
    </xf>
    <xf numFmtId="10" fontId="72" fillId="35" borderId="17" xfId="0" applyNumberFormat="1" applyFont="1" applyFill="1" applyBorder="1" applyAlignment="1">
      <alignment horizontal="left"/>
    </xf>
    <xf numFmtId="0" fontId="15" fillId="35" borderId="0" xfId="56" applyFont="1" applyFill="1" applyBorder="1">
      <alignment/>
      <protection/>
    </xf>
    <xf numFmtId="0" fontId="2" fillId="35" borderId="0" xfId="0" applyFont="1" applyFill="1" applyBorder="1" applyAlignment="1">
      <alignment/>
    </xf>
    <xf numFmtId="42" fontId="4" fillId="35" borderId="0" xfId="0" applyNumberFormat="1" applyFont="1" applyFill="1" applyBorder="1" applyAlignment="1">
      <alignment/>
    </xf>
    <xf numFmtId="0" fontId="2" fillId="35" borderId="13" xfId="56" applyFont="1" applyFill="1" applyBorder="1" applyAlignment="1">
      <alignment horizontal="left" vertical="top"/>
      <protection/>
    </xf>
    <xf numFmtId="0" fontId="13" fillId="35" borderId="0" xfId="56" applyFont="1" applyFill="1" applyBorder="1" applyAlignment="1">
      <alignment horizontal="left" vertical="top"/>
      <protection/>
    </xf>
    <xf numFmtId="0" fontId="13" fillId="35" borderId="0" xfId="56" applyFont="1" applyFill="1" applyBorder="1" applyAlignment="1">
      <alignment horizontal="center" vertical="top"/>
      <protection/>
    </xf>
    <xf numFmtId="0" fontId="13" fillId="35" borderId="16" xfId="56" applyFont="1" applyFill="1" applyBorder="1" applyAlignment="1">
      <alignment horizontal="center" vertical="top"/>
      <protection/>
    </xf>
    <xf numFmtId="0" fontId="10" fillId="35" borderId="13" xfId="56" applyFont="1" applyFill="1" applyBorder="1" applyAlignment="1">
      <alignment horizontal="left"/>
      <protection/>
    </xf>
    <xf numFmtId="0" fontId="10" fillId="35" borderId="16" xfId="56" applyFont="1" applyFill="1" applyBorder="1" applyAlignment="1">
      <alignment horizontal="left"/>
      <protection/>
    </xf>
    <xf numFmtId="0" fontId="9" fillId="35" borderId="0" xfId="56" applyFont="1" applyFill="1" applyBorder="1" applyAlignment="1">
      <alignment horizontal="left"/>
      <protection/>
    </xf>
    <xf numFmtId="0" fontId="14" fillId="35" borderId="0" xfId="56" applyFont="1" applyFill="1" applyBorder="1" applyAlignment="1">
      <alignment horizontal="center"/>
      <protection/>
    </xf>
    <xf numFmtId="0" fontId="14" fillId="35" borderId="16" xfId="56" applyFont="1" applyFill="1" applyBorder="1" applyAlignment="1">
      <alignment horizontal="center"/>
      <protection/>
    </xf>
    <xf numFmtId="0" fontId="11" fillId="35" borderId="13" xfId="56" applyFont="1" applyFill="1" applyBorder="1" applyAlignment="1">
      <alignment horizontal="left"/>
      <protection/>
    </xf>
    <xf numFmtId="42" fontId="4" fillId="35" borderId="16" xfId="46" applyNumberFormat="1" applyFont="1" applyFill="1" applyBorder="1" applyAlignment="1">
      <alignment/>
    </xf>
    <xf numFmtId="42" fontId="20" fillId="35" borderId="16" xfId="46" applyNumberFormat="1" applyFont="1" applyFill="1" applyBorder="1" applyAlignment="1">
      <alignment/>
    </xf>
    <xf numFmtId="0" fontId="21" fillId="35" borderId="13" xfId="56" applyFont="1" applyFill="1" applyBorder="1">
      <alignment/>
      <protection/>
    </xf>
    <xf numFmtId="0" fontId="48" fillId="35" borderId="0" xfId="0" applyFont="1" applyFill="1" applyBorder="1" applyAlignment="1">
      <alignment/>
    </xf>
    <xf numFmtId="42" fontId="15" fillId="35" borderId="0" xfId="56" applyNumberFormat="1" applyFont="1" applyFill="1" applyBorder="1">
      <alignment/>
      <protection/>
    </xf>
    <xf numFmtId="42" fontId="21" fillId="35" borderId="16" xfId="46" applyNumberFormat="1" applyFont="1" applyFill="1" applyBorder="1" applyAlignment="1">
      <alignment/>
    </xf>
    <xf numFmtId="0" fontId="49" fillId="35" borderId="0" xfId="0" applyFont="1" applyFill="1" applyBorder="1" applyAlignment="1">
      <alignment/>
    </xf>
    <xf numFmtId="42" fontId="43" fillId="35" borderId="16" xfId="0" applyNumberFormat="1" applyFont="1" applyFill="1" applyBorder="1" applyAlignment="1">
      <alignment/>
    </xf>
    <xf numFmtId="42" fontId="4" fillId="35" borderId="16" xfId="0" applyNumberFormat="1" applyFont="1" applyFill="1" applyBorder="1" applyAlignment="1">
      <alignment/>
    </xf>
    <xf numFmtId="0" fontId="50" fillId="35" borderId="0" xfId="0" applyFont="1" applyFill="1" applyBorder="1" applyAlignment="1">
      <alignment/>
    </xf>
    <xf numFmtId="42" fontId="21" fillId="35" borderId="16" xfId="0" applyNumberFormat="1" applyFont="1" applyFill="1" applyBorder="1" applyAlignment="1">
      <alignment/>
    </xf>
    <xf numFmtId="0" fontId="43" fillId="35" borderId="16" xfId="0" applyFont="1" applyFill="1" applyBorder="1" applyAlignment="1">
      <alignment/>
    </xf>
    <xf numFmtId="0" fontId="74" fillId="35" borderId="0" xfId="0" applyFont="1" applyFill="1" applyBorder="1" applyAlignment="1">
      <alignment/>
    </xf>
    <xf numFmtId="42" fontId="72" fillId="35" borderId="0" xfId="0" applyNumberFormat="1" applyFont="1" applyFill="1" applyBorder="1" applyAlignment="1">
      <alignment/>
    </xf>
    <xf numFmtId="0" fontId="43" fillId="35" borderId="13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0" fontId="43" fillId="35" borderId="17" xfId="0" applyFont="1" applyFill="1" applyBorder="1" applyAlignment="1">
      <alignment/>
    </xf>
    <xf numFmtId="8" fontId="2" fillId="35" borderId="0" xfId="56" applyNumberFormat="1" applyFont="1" applyFill="1" applyBorder="1">
      <alignment/>
      <protection/>
    </xf>
    <xf numFmtId="8" fontId="2" fillId="35" borderId="16" xfId="56" applyNumberFormat="1" applyFont="1" applyFill="1" applyBorder="1">
      <alignment/>
      <protection/>
    </xf>
    <xf numFmtId="0" fontId="2" fillId="35" borderId="13" xfId="56" applyFont="1" applyFill="1" applyBorder="1" applyAlignment="1">
      <alignment horizontal="left" indent="1"/>
      <protection/>
    </xf>
    <xf numFmtId="164" fontId="7" fillId="35" borderId="13" xfId="46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5" borderId="16" xfId="46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3" xfId="56" applyFont="1" applyFill="1" applyBorder="1" applyAlignment="1">
      <alignment horizontal="left"/>
      <protection/>
    </xf>
    <xf numFmtId="0" fontId="2" fillId="35" borderId="13" xfId="0" applyFont="1" applyFill="1" applyBorder="1" applyAlignment="1">
      <alignment horizontal="left"/>
    </xf>
    <xf numFmtId="9" fontId="2" fillId="35" borderId="0" xfId="56" applyNumberFormat="1" applyFont="1" applyFill="1" applyBorder="1" applyAlignment="1">
      <alignment horizontal="left"/>
      <protection/>
    </xf>
    <xf numFmtId="0" fontId="15" fillId="35" borderId="13" xfId="56" applyFont="1" applyFill="1" applyBorder="1">
      <alignment/>
      <protection/>
    </xf>
    <xf numFmtId="9" fontId="2" fillId="35" borderId="0" xfId="56" applyNumberFormat="1" applyFont="1" applyFill="1" applyBorder="1" applyAlignment="1">
      <alignment horizontal="center"/>
      <protection/>
    </xf>
    <xf numFmtId="9" fontId="4" fillId="35" borderId="16" xfId="0" applyNumberFormat="1" applyFont="1" applyFill="1" applyBorder="1" applyAlignment="1">
      <alignment horizontal="left" vertical="center"/>
    </xf>
    <xf numFmtId="0" fontId="8" fillId="35" borderId="13" xfId="56" applyFont="1" applyFill="1" applyBorder="1" applyAlignment="1">
      <alignment horizontal="left"/>
      <protection/>
    </xf>
    <xf numFmtId="0" fontId="7" fillId="35" borderId="0" xfId="56" applyFont="1" applyFill="1" applyBorder="1">
      <alignment/>
      <protection/>
    </xf>
    <xf numFmtId="0" fontId="75" fillId="35" borderId="13" xfId="0" applyFont="1" applyFill="1" applyBorder="1" applyAlignment="1">
      <alignment/>
    </xf>
    <xf numFmtId="10" fontId="2" fillId="35" borderId="16" xfId="60" applyNumberFormat="1" applyFont="1" applyFill="1" applyBorder="1" applyAlignment="1">
      <alignment horizontal="right"/>
    </xf>
    <xf numFmtId="0" fontId="0" fillId="35" borderId="14" xfId="0" applyFill="1" applyBorder="1" applyAlignment="1">
      <alignment/>
    </xf>
    <xf numFmtId="0" fontId="2" fillId="0" borderId="13" xfId="56" applyFont="1" applyBorder="1" applyAlignment="1">
      <alignment horizontal="left" vertical="top"/>
      <protection/>
    </xf>
    <xf numFmtId="0" fontId="10" fillId="0" borderId="13" xfId="56" applyFont="1" applyBorder="1" applyAlignment="1">
      <alignment horizontal="left"/>
      <protection/>
    </xf>
    <xf numFmtId="0" fontId="10" fillId="0" borderId="16" xfId="56" applyFont="1" applyBorder="1" applyAlignment="1">
      <alignment horizontal="left"/>
      <protection/>
    </xf>
    <xf numFmtId="0" fontId="14" fillId="0" borderId="13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center"/>
      <protection/>
    </xf>
    <xf numFmtId="0" fontId="14" fillId="0" borderId="16" xfId="56" applyFont="1" applyBorder="1" applyAlignment="1">
      <alignment horizontal="center"/>
      <protection/>
    </xf>
    <xf numFmtId="0" fontId="21" fillId="0" borderId="13" xfId="56" applyFont="1" applyBorder="1">
      <alignment/>
      <protection/>
    </xf>
    <xf numFmtId="0" fontId="48" fillId="0" borderId="0" xfId="0" applyFont="1" applyBorder="1" applyAlignment="1">
      <alignment/>
    </xf>
    <xf numFmtId="42" fontId="15" fillId="0" borderId="0" xfId="56" applyNumberFormat="1" applyFont="1" applyBorder="1">
      <alignment/>
      <protection/>
    </xf>
    <xf numFmtId="42" fontId="4" fillId="34" borderId="16" xfId="46" applyNumberFormat="1" applyFont="1" applyFill="1" applyBorder="1" applyAlignment="1">
      <alignment/>
    </xf>
    <xf numFmtId="42" fontId="2" fillId="34" borderId="16" xfId="46" applyNumberFormat="1" applyFont="1" applyFill="1" applyBorder="1" applyAlignment="1">
      <alignment/>
    </xf>
    <xf numFmtId="42" fontId="2" fillId="0" borderId="16" xfId="46" applyNumberFormat="1" applyFont="1" applyBorder="1" applyAlignment="1">
      <alignment/>
    </xf>
    <xf numFmtId="42" fontId="4" fillId="0" borderId="16" xfId="46" applyNumberFormat="1" applyFont="1" applyBorder="1" applyAlignment="1">
      <alignment/>
    </xf>
    <xf numFmtId="0" fontId="49" fillId="0" borderId="0" xfId="0" applyFont="1" applyBorder="1" applyAlignment="1">
      <alignment/>
    </xf>
    <xf numFmtId="42" fontId="43" fillId="0" borderId="16" xfId="0" applyNumberFormat="1" applyFont="1" applyBorder="1" applyAlignment="1">
      <alignment/>
    </xf>
    <xf numFmtId="42" fontId="4" fillId="0" borderId="16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3" fillId="0" borderId="16" xfId="0" applyFont="1" applyBorder="1" applyAlignment="1">
      <alignment/>
    </xf>
    <xf numFmtId="0" fontId="74" fillId="0" borderId="0" xfId="0" applyFont="1" applyBorder="1" applyAlignment="1">
      <alignment/>
    </xf>
    <xf numFmtId="42" fontId="72" fillId="0" borderId="0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6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7" xfId="0" applyFont="1" applyBorder="1" applyAlignment="1">
      <alignment/>
    </xf>
    <xf numFmtId="8" fontId="2" fillId="0" borderId="16" xfId="56" applyNumberFormat="1" applyFont="1" applyBorder="1">
      <alignment/>
      <protection/>
    </xf>
    <xf numFmtId="0" fontId="2" fillId="0" borderId="13" xfId="56" applyFont="1" applyBorder="1" applyAlignment="1">
      <alignment horizontal="left" indent="1"/>
      <protection/>
    </xf>
    <xf numFmtId="164" fontId="7" fillId="0" borderId="13" xfId="46" applyNumberFormat="1" applyFont="1" applyBorder="1" applyAlignment="1">
      <alignment/>
    </xf>
    <xf numFmtId="164" fontId="4" fillId="0" borderId="16" xfId="46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56" applyFont="1" applyBorder="1" applyAlignment="1">
      <alignment horizontal="left"/>
      <protection/>
    </xf>
    <xf numFmtId="0" fontId="2" fillId="34" borderId="13" xfId="0" applyFont="1" applyFill="1" applyBorder="1" applyAlignment="1">
      <alignment horizontal="left"/>
    </xf>
    <xf numFmtId="9" fontId="2" fillId="34" borderId="0" xfId="56" applyNumberFormat="1" applyFont="1" applyFill="1" applyBorder="1" applyAlignment="1">
      <alignment horizontal="left"/>
      <protection/>
    </xf>
    <xf numFmtId="9" fontId="2" fillId="0" borderId="0" xfId="56" applyNumberFormat="1" applyFont="1" applyBorder="1" applyAlignment="1">
      <alignment horizontal="left"/>
      <protection/>
    </xf>
    <xf numFmtId="0" fontId="15" fillId="0" borderId="13" xfId="56" applyFont="1" applyBorder="1">
      <alignment/>
      <protection/>
    </xf>
    <xf numFmtId="9" fontId="2" fillId="34" borderId="0" xfId="56" applyNumberFormat="1" applyFont="1" applyFill="1" applyBorder="1" applyAlignment="1">
      <alignment horizontal="center"/>
      <protection/>
    </xf>
    <xf numFmtId="9" fontId="4" fillId="0" borderId="16" xfId="0" applyNumberFormat="1" applyFont="1" applyBorder="1" applyAlignment="1">
      <alignment horizontal="left" vertical="center"/>
    </xf>
    <xf numFmtId="0" fontId="8" fillId="0" borderId="13" xfId="56" applyFont="1" applyBorder="1" applyAlignment="1">
      <alignment horizontal="left"/>
      <protection/>
    </xf>
    <xf numFmtId="0" fontId="7" fillId="0" borderId="0" xfId="56" applyFont="1" applyBorder="1">
      <alignment/>
      <protection/>
    </xf>
    <xf numFmtId="0" fontId="75" fillId="0" borderId="13" xfId="0" applyFont="1" applyBorder="1" applyAlignment="1">
      <alignment/>
    </xf>
    <xf numFmtId="10" fontId="2" fillId="0" borderId="16" xfId="6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2" fillId="35" borderId="17" xfId="56" applyFont="1" applyFill="1" applyBorder="1">
      <alignment/>
      <protection/>
    </xf>
    <xf numFmtId="0" fontId="14" fillId="34" borderId="0" xfId="0" applyFont="1" applyFill="1" applyBorder="1" applyAlignment="1">
      <alignment/>
    </xf>
    <xf numFmtId="0" fontId="13" fillId="34" borderId="0" xfId="56" applyFont="1" applyFill="1" applyBorder="1" applyAlignment="1">
      <alignment horizontal="left"/>
      <protection/>
    </xf>
    <xf numFmtId="0" fontId="13" fillId="34" borderId="0" xfId="56" applyFont="1" applyFill="1" applyBorder="1">
      <alignment/>
      <protection/>
    </xf>
    <xf numFmtId="0" fontId="2" fillId="0" borderId="17" xfId="56" applyFont="1" applyBorder="1">
      <alignment/>
      <protection/>
    </xf>
    <xf numFmtId="0" fontId="14" fillId="0" borderId="13" xfId="56" applyFont="1" applyBorder="1">
      <alignment/>
      <protection/>
    </xf>
    <xf numFmtId="0" fontId="14" fillId="35" borderId="13" xfId="56" applyFont="1" applyFill="1" applyBorder="1">
      <alignment/>
      <protection/>
    </xf>
    <xf numFmtId="0" fontId="4" fillId="35" borderId="13" xfId="56" applyFont="1" applyFill="1" applyBorder="1" applyAlignment="1">
      <alignment horizontal="left"/>
      <protection/>
    </xf>
    <xf numFmtId="0" fontId="4" fillId="35" borderId="18" xfId="56" applyFont="1" applyFill="1" applyBorder="1" applyAlignment="1">
      <alignment horizontal="left"/>
      <protection/>
    </xf>
    <xf numFmtId="0" fontId="9" fillId="35" borderId="19" xfId="56" applyFont="1" applyFill="1" applyBorder="1" applyAlignment="1">
      <alignment horizontal="left"/>
      <protection/>
    </xf>
    <xf numFmtId="42" fontId="43" fillId="35" borderId="0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17" fillId="35" borderId="20" xfId="0" applyFont="1" applyFill="1" applyBorder="1" applyAlignment="1">
      <alignment/>
    </xf>
    <xf numFmtId="0" fontId="17" fillId="35" borderId="19" xfId="0" applyFont="1" applyFill="1" applyBorder="1" applyAlignment="1">
      <alignment/>
    </xf>
    <xf numFmtId="0" fontId="4" fillId="0" borderId="18" xfId="56" applyFont="1" applyBorder="1" applyAlignment="1">
      <alignment horizontal="left"/>
      <protection/>
    </xf>
    <xf numFmtId="0" fontId="9" fillId="0" borderId="19" xfId="56" applyFont="1" applyBorder="1" applyAlignment="1">
      <alignment horizontal="left"/>
      <protection/>
    </xf>
    <xf numFmtId="42" fontId="43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2" fillId="0" borderId="20" xfId="56" applyFont="1" applyBorder="1" applyAlignment="1">
      <alignment horizontal="left"/>
      <protection/>
    </xf>
    <xf numFmtId="0" fontId="2" fillId="0" borderId="19" xfId="56" applyFont="1" applyBorder="1" applyAlignment="1">
      <alignment horizontal="left"/>
      <protection/>
    </xf>
    <xf numFmtId="0" fontId="4" fillId="35" borderId="21" xfId="56" applyFont="1" applyFill="1" applyBorder="1" applyAlignment="1">
      <alignment horizontal="left"/>
      <protection/>
    </xf>
    <xf numFmtId="0" fontId="2" fillId="35" borderId="20" xfId="56" applyFont="1" applyFill="1" applyBorder="1" applyAlignment="1">
      <alignment horizontal="left"/>
      <protection/>
    </xf>
    <xf numFmtId="0" fontId="2" fillId="35" borderId="19" xfId="56" applyFont="1" applyFill="1" applyBorder="1" applyAlignment="1">
      <alignment horizontal="left"/>
      <protection/>
    </xf>
    <xf numFmtId="0" fontId="13" fillId="0" borderId="0" xfId="56" applyFont="1" applyFill="1" applyBorder="1" applyAlignment="1">
      <alignment horizontal="left" vertical="top"/>
      <protection/>
    </xf>
    <xf numFmtId="0" fontId="13" fillId="0" borderId="0" xfId="56" applyFont="1" applyFill="1" applyBorder="1" applyAlignment="1">
      <alignment horizontal="center" vertical="top"/>
      <protection/>
    </xf>
    <xf numFmtId="0" fontId="13" fillId="0" borderId="16" xfId="56" applyFont="1" applyFill="1" applyBorder="1" applyAlignment="1">
      <alignment horizontal="center" vertical="top"/>
      <protection/>
    </xf>
    <xf numFmtId="42" fontId="4" fillId="0" borderId="16" xfId="46" applyNumberFormat="1" applyFont="1" applyFill="1" applyBorder="1" applyAlignment="1">
      <alignment/>
    </xf>
    <xf numFmtId="42" fontId="20" fillId="0" borderId="16" xfId="46" applyNumberFormat="1" applyFont="1" applyFill="1" applyBorder="1" applyAlignment="1">
      <alignment/>
    </xf>
    <xf numFmtId="42" fontId="21" fillId="33" borderId="16" xfId="46" applyNumberFormat="1" applyFont="1" applyFill="1" applyBorder="1" applyAlignment="1">
      <alignment/>
    </xf>
    <xf numFmtId="42" fontId="2" fillId="0" borderId="16" xfId="46" applyNumberFormat="1" applyFont="1" applyFill="1" applyBorder="1" applyAlignment="1">
      <alignment/>
    </xf>
    <xf numFmtId="42" fontId="6" fillId="0" borderId="16" xfId="46" applyNumberFormat="1" applyFont="1" applyFill="1" applyBorder="1" applyAlignment="1">
      <alignment/>
    </xf>
    <xf numFmtId="42" fontId="2" fillId="33" borderId="17" xfId="56" applyNumberFormat="1" applyFont="1" applyFill="1" applyBorder="1">
      <alignment/>
      <protection/>
    </xf>
    <xf numFmtId="42" fontId="20" fillId="34" borderId="16" xfId="46" applyNumberFormat="1" applyFont="1" applyFill="1" applyBorder="1" applyAlignment="1">
      <alignment/>
    </xf>
    <xf numFmtId="42" fontId="4" fillId="33" borderId="16" xfId="46" applyNumberFormat="1" applyFont="1" applyFill="1" applyBorder="1" applyAlignment="1">
      <alignment/>
    </xf>
    <xf numFmtId="164" fontId="2" fillId="0" borderId="0" xfId="56" applyNumberFormat="1" applyFont="1" applyFill="1" applyBorder="1" applyAlignment="1">
      <alignment horizontal="right"/>
      <protection/>
    </xf>
    <xf numFmtId="42" fontId="6" fillId="0" borderId="0" xfId="46" applyNumberFormat="1" applyFont="1" applyFill="1" applyBorder="1" applyAlignment="1">
      <alignment/>
    </xf>
    <xf numFmtId="42" fontId="2" fillId="33" borderId="0" xfId="46" applyNumberFormat="1" applyFont="1" applyFill="1" applyBorder="1" applyAlignment="1">
      <alignment/>
    </xf>
    <xf numFmtId="42" fontId="21" fillId="33" borderId="16" xfId="0" applyNumberFormat="1" applyFont="1" applyFill="1" applyBorder="1" applyAlignment="1">
      <alignment/>
    </xf>
    <xf numFmtId="166" fontId="2" fillId="0" borderId="16" xfId="60" applyNumberFormat="1" applyFont="1" applyFill="1" applyBorder="1" applyAlignment="1">
      <alignment horizontal="right"/>
    </xf>
    <xf numFmtId="166" fontId="5" fillId="0" borderId="16" xfId="60" applyNumberFormat="1" applyFont="1" applyFill="1" applyBorder="1" applyAlignment="1">
      <alignment horizontal="right"/>
    </xf>
    <xf numFmtId="166" fontId="2" fillId="33" borderId="17" xfId="60" applyNumberFormat="1" applyFont="1" applyFill="1" applyBorder="1" applyAlignment="1">
      <alignment horizontal="right"/>
    </xf>
    <xf numFmtId="42" fontId="72" fillId="33" borderId="0" xfId="0" applyNumberFormat="1" applyFont="1" applyFill="1" applyBorder="1" applyAlignment="1">
      <alignment/>
    </xf>
    <xf numFmtId="42" fontId="4" fillId="33" borderId="0" xfId="0" applyNumberFormat="1" applyFont="1" applyFill="1" applyBorder="1" applyAlignment="1">
      <alignment/>
    </xf>
    <xf numFmtId="42" fontId="20" fillId="33" borderId="0" xfId="0" applyNumberFormat="1" applyFont="1" applyFill="1" applyBorder="1" applyAlignment="1">
      <alignment/>
    </xf>
    <xf numFmtId="10" fontId="2" fillId="0" borderId="0" xfId="60" applyNumberFormat="1" applyFont="1" applyFill="1" applyBorder="1" applyAlignment="1">
      <alignment horizontal="center"/>
    </xf>
    <xf numFmtId="1" fontId="2" fillId="0" borderId="0" xfId="60" applyNumberFormat="1" applyFont="1" applyFill="1" applyBorder="1" applyAlignment="1">
      <alignment horizontal="center"/>
    </xf>
    <xf numFmtId="8" fontId="2" fillId="33" borderId="0" xfId="56" applyNumberFormat="1" applyFont="1" applyFill="1" applyBorder="1">
      <alignment/>
      <protection/>
    </xf>
    <xf numFmtId="164" fontId="6" fillId="33" borderId="0" xfId="46" applyNumberFormat="1" applyFont="1" applyFill="1" applyBorder="1" applyAlignment="1">
      <alignment horizontal="center"/>
    </xf>
    <xf numFmtId="164" fontId="2" fillId="33" borderId="0" xfId="46" applyNumberFormat="1" applyFont="1" applyFill="1" applyBorder="1" applyAlignment="1">
      <alignment/>
    </xf>
    <xf numFmtId="164" fontId="6" fillId="33" borderId="0" xfId="46" applyNumberFormat="1" applyFont="1" applyFill="1" applyBorder="1" applyAlignment="1">
      <alignment/>
    </xf>
    <xf numFmtId="164" fontId="2" fillId="33" borderId="10" xfId="46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4" fillId="33" borderId="0" xfId="46" applyNumberFormat="1" applyFont="1" applyFill="1" applyBorder="1" applyAlignment="1">
      <alignment/>
    </xf>
    <xf numFmtId="10" fontId="4" fillId="33" borderId="0" xfId="60" applyNumberFormat="1" applyFont="1" applyFill="1" applyBorder="1" applyAlignment="1">
      <alignment horizontal="right"/>
    </xf>
    <xf numFmtId="42" fontId="2" fillId="33" borderId="0" xfId="56" applyNumberFormat="1" applyFont="1" applyFill="1" applyBorder="1">
      <alignment/>
      <protection/>
    </xf>
    <xf numFmtId="10" fontId="74" fillId="33" borderId="15" xfId="0" applyNumberFormat="1" applyFont="1" applyFill="1" applyBorder="1" applyAlignment="1">
      <alignment horizontal="left"/>
    </xf>
    <xf numFmtId="166" fontId="4" fillId="33" borderId="0" xfId="56" applyNumberFormat="1" applyFont="1" applyFill="1" applyBorder="1" applyAlignment="1">
      <alignment horizontal="left"/>
      <protection/>
    </xf>
    <xf numFmtId="10" fontId="4" fillId="33" borderId="17" xfId="60" applyNumberFormat="1" applyFont="1" applyFill="1" applyBorder="1" applyAlignment="1">
      <alignment horizontal="left"/>
    </xf>
    <xf numFmtId="166" fontId="2" fillId="33" borderId="12" xfId="0" applyNumberFormat="1" applyFont="1" applyFill="1" applyBorder="1" applyAlignment="1">
      <alignment/>
    </xf>
    <xf numFmtId="164" fontId="6" fillId="0" borderId="0" xfId="46" applyNumberFormat="1" applyFont="1" applyFill="1" applyBorder="1" applyAlignment="1">
      <alignment/>
    </xf>
    <xf numFmtId="164" fontId="4" fillId="33" borderId="0" xfId="46" applyNumberFormat="1" applyFont="1" applyFill="1" applyBorder="1" applyAlignment="1">
      <alignment/>
    </xf>
    <xf numFmtId="10" fontId="72" fillId="33" borderId="17" xfId="0" applyNumberFormat="1" applyFont="1" applyFill="1" applyBorder="1" applyAlignment="1">
      <alignment horizontal="left"/>
    </xf>
    <xf numFmtId="0" fontId="76" fillId="35" borderId="11" xfId="0" applyFont="1" applyFill="1" applyBorder="1" applyAlignment="1">
      <alignment horizontal="center" vertical="top"/>
    </xf>
    <xf numFmtId="0" fontId="76" fillId="35" borderId="12" xfId="0" applyFont="1" applyFill="1" applyBorder="1" applyAlignment="1">
      <alignment horizontal="center" vertical="top"/>
    </xf>
    <xf numFmtId="0" fontId="76" fillId="35" borderId="15" xfId="0" applyFont="1" applyFill="1" applyBorder="1" applyAlignment="1">
      <alignment horizontal="center" vertical="top"/>
    </xf>
    <xf numFmtId="0" fontId="19" fillId="35" borderId="13" xfId="56" applyFont="1" applyFill="1" applyBorder="1" applyAlignment="1">
      <alignment horizontal="center" vertical="top"/>
      <protection/>
    </xf>
    <xf numFmtId="0" fontId="13" fillId="35" borderId="0" xfId="56" applyFont="1" applyFill="1" applyBorder="1" applyAlignment="1">
      <alignment horizontal="center" vertical="top"/>
      <protection/>
    </xf>
    <xf numFmtId="0" fontId="13" fillId="35" borderId="16" xfId="56" applyFont="1" applyFill="1" applyBorder="1" applyAlignment="1">
      <alignment horizontal="center" vertical="top"/>
      <protection/>
    </xf>
    <xf numFmtId="0" fontId="76" fillId="0" borderId="11" xfId="0" applyFont="1" applyBorder="1" applyAlignment="1">
      <alignment horizontal="center" vertical="top"/>
    </xf>
    <xf numFmtId="0" fontId="76" fillId="0" borderId="12" xfId="0" applyFont="1" applyBorder="1" applyAlignment="1">
      <alignment horizontal="center" vertical="top"/>
    </xf>
    <xf numFmtId="0" fontId="76" fillId="0" borderId="15" xfId="0" applyFont="1" applyBorder="1" applyAlignment="1">
      <alignment horizontal="center" vertical="top"/>
    </xf>
    <xf numFmtId="0" fontId="19" fillId="0" borderId="13" xfId="56" applyFont="1" applyBorder="1" applyAlignment="1">
      <alignment horizontal="center" vertical="top"/>
      <protection/>
    </xf>
    <xf numFmtId="0" fontId="13" fillId="0" borderId="0" xfId="56" applyFont="1" applyBorder="1" applyAlignment="1">
      <alignment horizontal="center" vertical="top"/>
      <protection/>
    </xf>
    <xf numFmtId="0" fontId="13" fillId="0" borderId="16" xfId="56" applyFont="1" applyBorder="1" applyAlignment="1">
      <alignment horizontal="center" vertical="top"/>
      <protection/>
    </xf>
    <xf numFmtId="0" fontId="77" fillId="0" borderId="13" xfId="0" applyFont="1" applyBorder="1" applyAlignment="1">
      <alignment horizontal="left" vertical="top"/>
    </xf>
    <xf numFmtId="0" fontId="77" fillId="0" borderId="0" xfId="0" applyFont="1" applyBorder="1" applyAlignment="1">
      <alignment horizontal="left" vertical="top"/>
    </xf>
    <xf numFmtId="0" fontId="77" fillId="0" borderId="16" xfId="0" applyFont="1" applyBorder="1" applyAlignment="1">
      <alignment horizontal="left" vertical="top"/>
    </xf>
    <xf numFmtId="0" fontId="78" fillId="0" borderId="13" xfId="0" applyFont="1" applyBorder="1" applyAlignment="1">
      <alignment horizontal="center" vertical="top"/>
    </xf>
    <xf numFmtId="0" fontId="79" fillId="0" borderId="0" xfId="0" applyFont="1" applyBorder="1" applyAlignment="1">
      <alignment horizontal="center" vertical="top"/>
    </xf>
    <xf numFmtId="0" fontId="79" fillId="0" borderId="16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PageLayoutView="0" workbookViewId="0" topLeftCell="A27">
      <selection activeCell="B42" sqref="B42"/>
    </sheetView>
  </sheetViews>
  <sheetFormatPr defaultColWidth="9.140625" defaultRowHeight="15"/>
  <cols>
    <col min="1" max="1" width="30.57421875" style="0" customWidth="1"/>
    <col min="2" max="2" width="11.57421875" style="0" customWidth="1"/>
    <col min="3" max="3" width="16.28125" style="0" customWidth="1"/>
    <col min="4" max="4" width="2.8515625" style="0" customWidth="1"/>
    <col min="5" max="5" width="12.28125" style="0" customWidth="1"/>
    <col min="6" max="6" width="15.8515625" style="0" customWidth="1"/>
    <col min="7" max="7" width="30.421875" style="0" customWidth="1"/>
    <col min="8" max="8" width="11.421875" style="0" customWidth="1"/>
    <col min="9" max="9" width="10.00390625" style="0" customWidth="1"/>
    <col min="10" max="10" width="10.421875" style="0" customWidth="1"/>
    <col min="12" max="12" width="10.8515625" style="0" customWidth="1"/>
  </cols>
  <sheetData>
    <row r="1" spans="1:6" ht="18.75">
      <c r="A1" s="288" t="s">
        <v>58</v>
      </c>
      <c r="B1" s="289"/>
      <c r="C1" s="289"/>
      <c r="D1" s="289"/>
      <c r="E1" s="289"/>
      <c r="F1" s="290"/>
    </row>
    <row r="2" spans="1:6" ht="18.75">
      <c r="A2" s="297" t="s">
        <v>52</v>
      </c>
      <c r="B2" s="298"/>
      <c r="C2" s="298"/>
      <c r="D2" s="298"/>
      <c r="E2" s="298"/>
      <c r="F2" s="299"/>
    </row>
    <row r="3" spans="1:6" ht="15">
      <c r="A3" s="294" t="s">
        <v>59</v>
      </c>
      <c r="B3" s="295"/>
      <c r="C3" s="295"/>
      <c r="D3" s="295"/>
      <c r="E3" s="295"/>
      <c r="F3" s="296"/>
    </row>
    <row r="4" spans="1:6" ht="15">
      <c r="A4" s="294" t="s">
        <v>57</v>
      </c>
      <c r="B4" s="295"/>
      <c r="C4" s="295"/>
      <c r="D4" s="295"/>
      <c r="E4" s="295"/>
      <c r="F4" s="296"/>
    </row>
    <row r="5" spans="1:6" ht="15">
      <c r="A5" s="291"/>
      <c r="B5" s="292"/>
      <c r="C5" s="292"/>
      <c r="D5" s="292"/>
      <c r="E5" s="292"/>
      <c r="F5" s="293"/>
    </row>
    <row r="6" spans="1:6" ht="15">
      <c r="A6" s="177" t="s">
        <v>32</v>
      </c>
      <c r="B6" s="243" t="s">
        <v>34</v>
      </c>
      <c r="C6" s="244" t="s">
        <v>74</v>
      </c>
      <c r="D6" s="244"/>
      <c r="E6" s="244"/>
      <c r="F6" s="245"/>
    </row>
    <row r="7" spans="1:6" ht="15">
      <c r="A7" s="177" t="s">
        <v>35</v>
      </c>
      <c r="C7" s="243" t="s">
        <v>75</v>
      </c>
      <c r="D7" s="244"/>
      <c r="E7" s="244"/>
      <c r="F7" s="245"/>
    </row>
    <row r="8" spans="1:6" ht="15">
      <c r="A8" s="178"/>
      <c r="B8" s="22"/>
      <c r="C8" s="22"/>
      <c r="D8" s="22"/>
      <c r="E8" s="22"/>
      <c r="F8" s="179"/>
    </row>
    <row r="9" spans="1:6" ht="15">
      <c r="A9" s="233" t="s">
        <v>67</v>
      </c>
      <c r="B9" s="234"/>
      <c r="C9" s="181"/>
      <c r="D9" s="181"/>
      <c r="E9" s="182"/>
      <c r="F9" s="183"/>
    </row>
    <row r="10" spans="1:6" ht="15">
      <c r="A10" s="180"/>
      <c r="B10" s="181"/>
      <c r="C10" s="181"/>
      <c r="D10" s="181"/>
      <c r="E10" s="182"/>
      <c r="F10" s="183"/>
    </row>
    <row r="11" spans="1:6" ht="15">
      <c r="A11" s="180" t="s">
        <v>62</v>
      </c>
      <c r="B11" s="181"/>
      <c r="C11" s="181"/>
      <c r="D11" s="181"/>
      <c r="E11" s="182"/>
      <c r="F11" s="183"/>
    </row>
    <row r="12" spans="1:6" ht="15">
      <c r="A12" s="30" t="s">
        <v>60</v>
      </c>
      <c r="B12" s="1"/>
      <c r="C12" s="1"/>
      <c r="D12" s="12"/>
      <c r="E12" s="3"/>
      <c r="F12" s="246"/>
    </row>
    <row r="13" spans="1:6" ht="16.5">
      <c r="A13" s="30" t="s">
        <v>38</v>
      </c>
      <c r="B13" s="1"/>
      <c r="C13" s="1"/>
      <c r="D13" s="12"/>
      <c r="E13" s="3"/>
      <c r="F13" s="247"/>
    </row>
    <row r="14" spans="1:6" ht="15">
      <c r="A14" s="184" t="s">
        <v>39</v>
      </c>
      <c r="B14" s="51"/>
      <c r="C14" s="51"/>
      <c r="D14" s="185"/>
      <c r="E14" s="186"/>
      <c r="F14" s="248">
        <f>F12-F13</f>
        <v>0</v>
      </c>
    </row>
    <row r="15" spans="1:6" ht="15">
      <c r="A15" s="16"/>
      <c r="B15" s="1"/>
      <c r="C15" s="1"/>
      <c r="D15" s="12"/>
      <c r="E15" s="3"/>
      <c r="F15" s="187"/>
    </row>
    <row r="16" spans="1:6" ht="15">
      <c r="A16" s="13" t="s">
        <v>47</v>
      </c>
      <c r="B16" s="14"/>
      <c r="C16" s="14"/>
      <c r="D16" s="15"/>
      <c r="E16" s="37"/>
      <c r="F16" s="188"/>
    </row>
    <row r="17" spans="1:6" ht="15">
      <c r="A17" s="16" t="s">
        <v>40</v>
      </c>
      <c r="B17" s="1"/>
      <c r="C17" s="1"/>
      <c r="D17" s="12"/>
      <c r="E17" s="249"/>
      <c r="F17" s="189"/>
    </row>
    <row r="18" spans="1:6" ht="15">
      <c r="A18" s="16" t="s">
        <v>41</v>
      </c>
      <c r="B18" s="1"/>
      <c r="C18" s="1"/>
      <c r="D18" s="12"/>
      <c r="E18" s="249"/>
      <c r="F18" s="189"/>
    </row>
    <row r="19" spans="1:6" ht="16.5">
      <c r="A19" s="16" t="s">
        <v>42</v>
      </c>
      <c r="B19" s="1"/>
      <c r="C19" s="1"/>
      <c r="D19" s="12"/>
      <c r="E19" s="250"/>
      <c r="F19" s="189"/>
    </row>
    <row r="20" spans="1:6" ht="15">
      <c r="A20" s="17" t="s">
        <v>68</v>
      </c>
      <c r="B20" s="18"/>
      <c r="C20" s="18"/>
      <c r="D20" s="11"/>
      <c r="E20" s="251">
        <f>F14</f>
        <v>0</v>
      </c>
      <c r="F20" s="189"/>
    </row>
    <row r="21" spans="1:6" ht="15">
      <c r="A21" s="16"/>
      <c r="B21" s="1"/>
      <c r="C21" s="1"/>
      <c r="D21" s="12"/>
      <c r="E21" s="38"/>
      <c r="F21" s="189"/>
    </row>
    <row r="22" spans="1:6" ht="15">
      <c r="A22" s="224" t="s">
        <v>63</v>
      </c>
      <c r="B22" s="1"/>
      <c r="C22" s="1"/>
      <c r="D22" s="12"/>
      <c r="E22" s="38"/>
      <c r="F22" s="189"/>
    </row>
    <row r="23" spans="1:6" ht="15">
      <c r="A23" s="30" t="s">
        <v>53</v>
      </c>
      <c r="B23" s="1"/>
      <c r="C23" s="1"/>
      <c r="D23" s="12"/>
      <c r="E23" s="38"/>
      <c r="F23" s="190"/>
    </row>
    <row r="24" spans="1:6" ht="16.5">
      <c r="A24" s="16" t="s">
        <v>54</v>
      </c>
      <c r="B24" s="1"/>
      <c r="C24" s="1"/>
      <c r="D24" s="12"/>
      <c r="E24" s="3"/>
      <c r="F24" s="252"/>
    </row>
    <row r="25" spans="1:7" ht="15">
      <c r="A25" s="30" t="s">
        <v>18</v>
      </c>
      <c r="B25" s="8"/>
      <c r="C25" s="1"/>
      <c r="D25" s="12"/>
      <c r="E25" s="39"/>
      <c r="F25" s="253">
        <f>F23+F24</f>
        <v>0</v>
      </c>
      <c r="G25" s="206"/>
    </row>
    <row r="26" spans="1:6" ht="15">
      <c r="A26" s="16"/>
      <c r="B26" s="12"/>
      <c r="C26" s="1"/>
      <c r="D26" s="12"/>
      <c r="E26" s="53"/>
      <c r="F26" s="190"/>
    </row>
    <row r="27" spans="1:6" ht="15">
      <c r="A27" s="30" t="s">
        <v>55</v>
      </c>
      <c r="B27" s="1"/>
      <c r="C27" s="1"/>
      <c r="D27" s="12"/>
      <c r="E27" s="254"/>
      <c r="F27" s="187"/>
    </row>
    <row r="28" spans="1:6" ht="16.5">
      <c r="A28" s="16" t="s">
        <v>43</v>
      </c>
      <c r="B28" s="21"/>
      <c r="C28" s="191"/>
      <c r="D28" s="12"/>
      <c r="E28" s="255"/>
      <c r="F28" s="192"/>
    </row>
    <row r="29" spans="1:6" ht="15">
      <c r="A29" s="30" t="s">
        <v>44</v>
      </c>
      <c r="B29" s="21"/>
      <c r="C29" s="191"/>
      <c r="D29" s="12"/>
      <c r="E29" s="256">
        <f>E27+E28</f>
        <v>0</v>
      </c>
      <c r="F29" s="193"/>
    </row>
    <row r="30" spans="1:6" ht="15">
      <c r="A30" s="184" t="s">
        <v>45</v>
      </c>
      <c r="B30" s="55"/>
      <c r="C30" s="194"/>
      <c r="D30" s="185"/>
      <c r="E30" s="54"/>
      <c r="F30" s="257">
        <f>F25-E29</f>
        <v>0</v>
      </c>
    </row>
    <row r="31" spans="1:6" ht="15">
      <c r="A31" s="30"/>
      <c r="B31" s="21"/>
      <c r="C31" s="191"/>
      <c r="D31" s="12"/>
      <c r="E31" s="2"/>
      <c r="F31" s="195"/>
    </row>
    <row r="32" spans="1:6" ht="15">
      <c r="A32" s="13" t="s">
        <v>48</v>
      </c>
      <c r="B32" s="19"/>
      <c r="C32" s="14"/>
      <c r="D32" s="15"/>
      <c r="E32" s="20"/>
      <c r="F32" s="195"/>
    </row>
    <row r="33" spans="1:6" ht="15">
      <c r="A33" s="16" t="s">
        <v>15</v>
      </c>
      <c r="B33" s="12"/>
      <c r="C33" s="1"/>
      <c r="D33" s="12"/>
      <c r="E33" s="258"/>
      <c r="F33" s="195"/>
    </row>
    <row r="34" spans="1:6" ht="15">
      <c r="A34" s="16" t="s">
        <v>14</v>
      </c>
      <c r="B34" s="12"/>
      <c r="C34" s="1"/>
      <c r="D34" s="12"/>
      <c r="E34" s="258"/>
      <c r="F34" s="195"/>
    </row>
    <row r="35" spans="1:6" ht="15">
      <c r="A35" s="16" t="s">
        <v>64</v>
      </c>
      <c r="B35" s="12" t="s">
        <v>73</v>
      </c>
      <c r="C35" s="1"/>
      <c r="D35" s="12"/>
      <c r="E35" s="259"/>
      <c r="F35" s="195"/>
    </row>
    <row r="36" spans="1:6" ht="15">
      <c r="A36" s="17" t="s">
        <v>69</v>
      </c>
      <c r="B36" s="11"/>
      <c r="C36" s="18"/>
      <c r="D36" s="11"/>
      <c r="E36" s="260">
        <f>F30</f>
        <v>0</v>
      </c>
      <c r="F36" s="31"/>
    </row>
    <row r="37" spans="1:6" ht="15">
      <c r="A37" s="16"/>
      <c r="B37" s="8"/>
      <c r="C37" s="1"/>
      <c r="D37" s="12"/>
      <c r="E37" s="2"/>
      <c r="F37" s="195"/>
    </row>
    <row r="38" spans="1:6" ht="15">
      <c r="A38" s="41" t="s">
        <v>46</v>
      </c>
      <c r="B38" s="196"/>
      <c r="C38" s="196"/>
      <c r="D38" s="196"/>
      <c r="E38" s="197"/>
      <c r="F38" s="31"/>
    </row>
    <row r="39" spans="1:6" ht="15">
      <c r="A39" s="41" t="s">
        <v>76</v>
      </c>
      <c r="B39" s="196"/>
      <c r="C39" s="196"/>
      <c r="D39" s="196"/>
      <c r="E39" s="261">
        <f>E17+E33</f>
        <v>0</v>
      </c>
      <c r="F39" s="31"/>
    </row>
    <row r="40" spans="1:6" ht="15">
      <c r="A40" s="41" t="s">
        <v>77</v>
      </c>
      <c r="B40" s="196"/>
      <c r="C40" s="196"/>
      <c r="D40" s="196"/>
      <c r="E40" s="261">
        <f>E18+E34</f>
        <v>0</v>
      </c>
      <c r="F40" s="31"/>
    </row>
    <row r="41" spans="1:6" ht="16.5">
      <c r="A41" s="198" t="s">
        <v>51</v>
      </c>
      <c r="B41" s="12"/>
      <c r="C41" s="12"/>
      <c r="D41" s="12"/>
      <c r="E41" s="263"/>
      <c r="F41" s="195"/>
    </row>
    <row r="42" spans="1:6" ht="15">
      <c r="A42" s="199" t="s">
        <v>46</v>
      </c>
      <c r="B42" s="12"/>
      <c r="C42" s="12"/>
      <c r="D42" s="12"/>
      <c r="E42" s="262">
        <f>SUM(E39:E41)</f>
        <v>0</v>
      </c>
      <c r="F42" s="195"/>
    </row>
    <row r="43" spans="1:6" ht="15">
      <c r="A43" s="200"/>
      <c r="B43" s="11"/>
      <c r="C43" s="11"/>
      <c r="D43" s="11"/>
      <c r="E43" s="56"/>
      <c r="F43" s="201"/>
    </row>
    <row r="44" spans="1:6" ht="15">
      <c r="A44" s="198"/>
      <c r="B44" s="12"/>
      <c r="C44" s="12"/>
      <c r="D44" s="12"/>
      <c r="E44" s="235"/>
      <c r="F44" s="195"/>
    </row>
    <row r="45" spans="1:6" ht="15">
      <c r="A45" s="198"/>
      <c r="B45" s="12"/>
      <c r="C45" s="12"/>
      <c r="D45" s="12"/>
      <c r="E45" s="235"/>
      <c r="F45" s="195"/>
    </row>
    <row r="46" spans="1:6" ht="15">
      <c r="A46" s="198"/>
      <c r="B46" s="12"/>
      <c r="C46" s="12"/>
      <c r="D46" s="12"/>
      <c r="E46" s="235"/>
      <c r="F46" s="195"/>
    </row>
    <row r="47" spans="1:6" ht="15">
      <c r="A47" s="236" t="s">
        <v>65</v>
      </c>
      <c r="B47" s="237"/>
      <c r="C47" s="57"/>
      <c r="D47" s="12"/>
      <c r="E47" s="12"/>
      <c r="F47" s="195"/>
    </row>
    <row r="48" spans="1:6" ht="15">
      <c r="A48" s="198"/>
      <c r="B48" s="12"/>
      <c r="C48" s="12"/>
      <c r="D48" s="12"/>
      <c r="E48" s="12"/>
      <c r="F48" s="195"/>
    </row>
    <row r="49" spans="1:6" ht="15">
      <c r="A49" s="16" t="s">
        <v>0</v>
      </c>
      <c r="B49" s="264"/>
      <c r="C49" s="1" t="s">
        <v>1</v>
      </c>
      <c r="D49" s="12"/>
      <c r="E49" s="1"/>
      <c r="F49" s="195"/>
    </row>
    <row r="50" spans="1:6" ht="15">
      <c r="A50" s="16" t="s">
        <v>2</v>
      </c>
      <c r="B50" s="265"/>
      <c r="C50" s="1" t="s">
        <v>3</v>
      </c>
      <c r="D50" s="12"/>
      <c r="E50" s="1"/>
      <c r="F50" s="195"/>
    </row>
    <row r="51" spans="1:6" ht="16.5">
      <c r="A51" s="16" t="s">
        <v>4</v>
      </c>
      <c r="B51" s="266" t="e">
        <f>-PMT(B49/12,B50*12,E27)</f>
        <v>#NUM!</v>
      </c>
      <c r="C51" s="1" t="s">
        <v>5</v>
      </c>
      <c r="D51" s="12"/>
      <c r="E51" s="267" t="e">
        <f>B51*12</f>
        <v>#NUM!</v>
      </c>
      <c r="F51" s="202" t="s">
        <v>1</v>
      </c>
    </row>
    <row r="52" spans="1:6" ht="15">
      <c r="A52" s="16"/>
      <c r="B52" s="1"/>
      <c r="C52" s="1"/>
      <c r="D52" s="12"/>
      <c r="E52" s="1"/>
      <c r="F52" s="32"/>
    </row>
    <row r="53" spans="1:6" ht="15">
      <c r="A53" s="16" t="s">
        <v>6</v>
      </c>
      <c r="B53" s="9"/>
      <c r="C53" s="1" t="s">
        <v>5</v>
      </c>
      <c r="D53" s="12"/>
      <c r="E53" s="268">
        <f>B53*12</f>
        <v>0</v>
      </c>
      <c r="F53" s="32" t="s">
        <v>1</v>
      </c>
    </row>
    <row r="54" spans="1:6" ht="16.5">
      <c r="A54" s="16" t="s">
        <v>7</v>
      </c>
      <c r="B54" s="9"/>
      <c r="C54" s="1" t="s">
        <v>5</v>
      </c>
      <c r="D54" s="12"/>
      <c r="E54" s="269">
        <f>B54*12</f>
        <v>0</v>
      </c>
      <c r="F54" s="32" t="s">
        <v>1</v>
      </c>
    </row>
    <row r="55" spans="1:6" ht="15">
      <c r="A55" s="203" t="s">
        <v>8</v>
      </c>
      <c r="B55" s="2"/>
      <c r="C55" s="1"/>
      <c r="D55" s="12"/>
      <c r="E55" s="268">
        <f>SUM(E53:E54)</f>
        <v>0</v>
      </c>
      <c r="F55" s="32"/>
    </row>
    <row r="56" spans="1:6" ht="15">
      <c r="A56" s="16"/>
      <c r="B56" s="2"/>
      <c r="C56" s="1"/>
      <c r="D56" s="12"/>
      <c r="E56" s="2"/>
      <c r="F56" s="32"/>
    </row>
    <row r="57" spans="1:6" ht="15">
      <c r="A57" s="16" t="s">
        <v>12</v>
      </c>
      <c r="B57" s="9"/>
      <c r="C57" s="1" t="s">
        <v>5</v>
      </c>
      <c r="D57" s="12"/>
      <c r="E57" s="268">
        <f>(B57*12)*0.75</f>
        <v>0</v>
      </c>
      <c r="F57" s="32" t="s">
        <v>1</v>
      </c>
    </row>
    <row r="58" spans="1:6" ht="15">
      <c r="A58" s="16" t="s">
        <v>9</v>
      </c>
      <c r="B58" s="9"/>
      <c r="C58" s="1" t="s">
        <v>5</v>
      </c>
      <c r="D58" s="12"/>
      <c r="E58" s="270">
        <f>(B58*12)*0.75</f>
        <v>0</v>
      </c>
      <c r="F58" s="32" t="s">
        <v>1</v>
      </c>
    </row>
    <row r="59" spans="1:6" ht="15">
      <c r="A59" s="203" t="s">
        <v>8</v>
      </c>
      <c r="B59" s="9"/>
      <c r="C59" s="1"/>
      <c r="D59" s="12"/>
      <c r="E59" s="268">
        <f>SUM(E57:E58)</f>
        <v>0</v>
      </c>
      <c r="F59" s="195"/>
    </row>
    <row r="60" spans="1:6" ht="15">
      <c r="A60" s="204" t="s">
        <v>13</v>
      </c>
      <c r="B60" s="1"/>
      <c r="C60" s="1"/>
      <c r="D60" s="12"/>
      <c r="E60" s="1"/>
      <c r="F60" s="195"/>
    </row>
    <row r="61" spans="1:6" ht="15">
      <c r="A61" s="30" t="s">
        <v>10</v>
      </c>
      <c r="B61" s="1"/>
      <c r="C61" s="1"/>
      <c r="D61" s="12"/>
      <c r="E61" s="271" t="e">
        <f>(E51+E55)-E59</f>
        <v>#NUM!</v>
      </c>
      <c r="F61" s="205"/>
    </row>
    <row r="62" spans="1:6" ht="15">
      <c r="A62" s="206"/>
      <c r="B62" s="24"/>
      <c r="C62" s="24"/>
      <c r="D62" s="24"/>
      <c r="E62" s="24"/>
      <c r="F62" s="31"/>
    </row>
    <row r="63" spans="1:6" ht="15">
      <c r="A63" s="207" t="s">
        <v>33</v>
      </c>
      <c r="B63" s="7"/>
      <c r="C63" s="7"/>
      <c r="D63" s="12"/>
      <c r="E63" s="272" t="e">
        <f>E61/B76</f>
        <v>#NUM!</v>
      </c>
      <c r="F63" s="31"/>
    </row>
    <row r="64" spans="1:6" ht="15">
      <c r="A64" s="207" t="s">
        <v>11</v>
      </c>
      <c r="B64" s="7"/>
      <c r="C64" s="7"/>
      <c r="D64" s="12"/>
      <c r="E64" s="273" t="e">
        <f>E63/C70</f>
        <v>#NUM!</v>
      </c>
      <c r="F64" s="205"/>
    </row>
    <row r="65" spans="1:6" ht="15">
      <c r="A65" s="207"/>
      <c r="B65" s="7"/>
      <c r="C65" s="7"/>
      <c r="D65" s="12"/>
      <c r="E65" s="50"/>
      <c r="F65" s="205"/>
    </row>
    <row r="66" spans="1:6" ht="15">
      <c r="A66" s="233" t="s">
        <v>70</v>
      </c>
      <c r="B66" s="238"/>
      <c r="C66" s="239"/>
      <c r="D66" s="12"/>
      <c r="E66" s="6"/>
      <c r="F66" s="205"/>
    </row>
    <row r="67" spans="1:6" ht="15">
      <c r="A67" s="208" t="s">
        <v>72</v>
      </c>
      <c r="B67" s="26"/>
      <c r="C67" s="26"/>
      <c r="D67" s="12"/>
      <c r="E67" s="1"/>
      <c r="F67" s="195"/>
    </row>
    <row r="68" spans="1:6" ht="15">
      <c r="A68" s="208"/>
      <c r="B68" s="26"/>
      <c r="C68" s="26"/>
      <c r="D68" s="12"/>
      <c r="E68" s="1"/>
      <c r="F68" s="195"/>
    </row>
    <row r="69" spans="1:6" ht="15">
      <c r="A69" s="207" t="s">
        <v>19</v>
      </c>
      <c r="B69" s="209">
        <v>0.5</v>
      </c>
      <c r="C69" s="274"/>
      <c r="D69" s="12"/>
      <c r="E69" s="1"/>
      <c r="F69" s="195"/>
    </row>
    <row r="70" spans="1:6" ht="15">
      <c r="A70" s="207" t="s">
        <v>19</v>
      </c>
      <c r="B70" s="210">
        <v>1</v>
      </c>
      <c r="C70" s="4"/>
      <c r="D70" s="12"/>
      <c r="E70" s="1"/>
      <c r="F70" s="195"/>
    </row>
    <row r="71" spans="1:6" ht="15">
      <c r="A71" s="16" t="s">
        <v>19</v>
      </c>
      <c r="B71" s="209">
        <v>1.2</v>
      </c>
      <c r="C71" s="4"/>
      <c r="D71" s="12"/>
      <c r="E71" s="1"/>
      <c r="F71" s="195"/>
    </row>
    <row r="72" spans="1:6" ht="15">
      <c r="A72" s="16"/>
      <c r="B72" s="209"/>
      <c r="C72" s="5"/>
      <c r="D72" s="12"/>
      <c r="E72" s="1"/>
      <c r="F72" s="195"/>
    </row>
    <row r="73" spans="1:6" ht="15">
      <c r="A73" s="211" t="s">
        <v>36</v>
      </c>
      <c r="B73" s="212"/>
      <c r="C73" s="5"/>
      <c r="D73" s="12"/>
      <c r="E73" s="1"/>
      <c r="F73" s="195"/>
    </row>
    <row r="74" spans="1:6" ht="15">
      <c r="A74" s="27" t="s">
        <v>21</v>
      </c>
      <c r="B74" s="28"/>
      <c r="C74" s="42" t="s">
        <v>37</v>
      </c>
      <c r="D74" s="29"/>
      <c r="E74" s="275" t="e">
        <f>B74/C70</f>
        <v>#DIV/0!</v>
      </c>
      <c r="F74" s="213"/>
    </row>
    <row r="75" spans="1:6" ht="15">
      <c r="A75" s="30" t="s">
        <v>23</v>
      </c>
      <c r="B75" s="276" t="e">
        <f>E61</f>
        <v>#NUM!</v>
      </c>
      <c r="C75" s="1"/>
      <c r="D75" s="12"/>
      <c r="E75" s="49"/>
      <c r="F75" s="213"/>
    </row>
    <row r="76" spans="1:6" ht="15">
      <c r="A76" s="30" t="s">
        <v>30</v>
      </c>
      <c r="B76" s="25">
        <v>0.3</v>
      </c>
      <c r="C76" s="24"/>
      <c r="D76" s="12"/>
      <c r="E76" s="31"/>
      <c r="F76" s="31"/>
    </row>
    <row r="77" spans="1:6" ht="15">
      <c r="A77" s="40" t="s">
        <v>22</v>
      </c>
      <c r="B77" s="23"/>
      <c r="C77" s="1"/>
      <c r="D77" s="1"/>
      <c r="E77" s="32"/>
      <c r="F77" s="31"/>
    </row>
    <row r="78" spans="1:6" ht="15">
      <c r="A78" s="33" t="s">
        <v>28</v>
      </c>
      <c r="B78" s="34"/>
      <c r="C78" s="35"/>
      <c r="D78" s="36"/>
      <c r="E78" s="277" t="e">
        <f>B75/B74</f>
        <v>#NUM!</v>
      </c>
      <c r="F78" s="195"/>
    </row>
    <row r="79" spans="1:6" ht="15">
      <c r="A79" s="214"/>
      <c r="B79" s="10"/>
      <c r="C79" s="52"/>
      <c r="D79" s="12"/>
      <c r="E79" s="215"/>
      <c r="F79" s="195"/>
    </row>
    <row r="80" spans="1:6" ht="15">
      <c r="A80" s="216" t="s">
        <v>29</v>
      </c>
      <c r="B80" s="24"/>
      <c r="C80" s="24"/>
      <c r="D80" s="24"/>
      <c r="E80" s="24"/>
      <c r="F80" s="195"/>
    </row>
    <row r="81" spans="1:6" ht="15">
      <c r="A81" s="13" t="s">
        <v>23</v>
      </c>
      <c r="B81" s="14"/>
      <c r="C81" s="278" t="e">
        <f>E61</f>
        <v>#NUM!</v>
      </c>
      <c r="D81" s="29"/>
      <c r="E81" s="43"/>
      <c r="F81" s="205"/>
    </row>
    <row r="82" spans="1:6" ht="16.5">
      <c r="A82" s="16" t="s">
        <v>24</v>
      </c>
      <c r="B82" s="1"/>
      <c r="C82" s="279"/>
      <c r="D82" s="12"/>
      <c r="E82" s="31"/>
      <c r="F82" s="31"/>
    </row>
    <row r="83" spans="1:6" ht="15">
      <c r="A83" s="30" t="s">
        <v>25</v>
      </c>
      <c r="B83" s="1"/>
      <c r="C83" s="280" t="e">
        <f>C81+C82</f>
        <v>#NUM!</v>
      </c>
      <c r="D83" s="12"/>
      <c r="E83" s="31"/>
      <c r="F83" s="31"/>
    </row>
    <row r="84" spans="1:6" ht="15">
      <c r="A84" s="41" t="s">
        <v>31</v>
      </c>
      <c r="B84" s="44">
        <v>0.4</v>
      </c>
      <c r="C84" s="24"/>
      <c r="D84" s="24"/>
      <c r="E84" s="31"/>
      <c r="F84" s="195"/>
    </row>
    <row r="85" spans="1:6" ht="15">
      <c r="A85" s="45" t="s">
        <v>26</v>
      </c>
      <c r="B85" s="7"/>
      <c r="C85" s="7"/>
      <c r="D85" s="12"/>
      <c r="E85" s="46"/>
      <c r="F85" s="217"/>
    </row>
    <row r="86" spans="1:6" ht="15">
      <c r="A86" s="47" t="s">
        <v>27</v>
      </c>
      <c r="B86" s="48"/>
      <c r="C86" s="48"/>
      <c r="D86" s="48"/>
      <c r="E86" s="281" t="e">
        <f>C83/B74</f>
        <v>#NUM!</v>
      </c>
      <c r="F86" s="31"/>
    </row>
    <row r="87" spans="1:6" ht="15">
      <c r="A87" s="218"/>
      <c r="B87" s="18"/>
      <c r="C87" s="18"/>
      <c r="D87" s="18"/>
      <c r="E87" s="18"/>
      <c r="F87" s="223"/>
    </row>
    <row r="88" spans="1:6" ht="15.75">
      <c r="A88" s="220"/>
      <c r="B88" s="221"/>
      <c r="C88" s="221"/>
      <c r="D88" s="222"/>
      <c r="E88" s="222"/>
      <c r="F88" s="222"/>
    </row>
    <row r="89" spans="1:6" ht="15.75">
      <c r="A89" s="220"/>
      <c r="B89" s="221"/>
      <c r="C89" s="221"/>
      <c r="D89" s="222"/>
      <c r="E89" s="222"/>
      <c r="F89" s="222"/>
    </row>
    <row r="90" spans="1:6" ht="15.75">
      <c r="A90" s="220"/>
      <c r="B90" s="221"/>
      <c r="C90" s="221"/>
      <c r="D90" s="222"/>
      <c r="E90" s="222"/>
      <c r="F90" s="222"/>
    </row>
    <row r="91" spans="1:6" ht="15.75">
      <c r="A91" s="220"/>
      <c r="B91" s="221"/>
      <c r="C91" s="221"/>
      <c r="D91" s="222"/>
      <c r="E91" s="222"/>
      <c r="F91" s="222"/>
    </row>
    <row r="92" spans="1:6" ht="15.75">
      <c r="A92" s="220"/>
      <c r="B92" s="221"/>
      <c r="C92" s="221"/>
      <c r="D92" s="222"/>
      <c r="E92" s="222"/>
      <c r="F92" s="222"/>
    </row>
    <row r="93" spans="1:6" ht="18.75">
      <c r="A93" s="282" t="s">
        <v>56</v>
      </c>
      <c r="B93" s="283"/>
      <c r="C93" s="283"/>
      <c r="D93" s="283"/>
      <c r="E93" s="283"/>
      <c r="F93" s="284"/>
    </row>
    <row r="94" spans="1:6" ht="15">
      <c r="A94" s="285" t="s">
        <v>17</v>
      </c>
      <c r="B94" s="286"/>
      <c r="C94" s="286"/>
      <c r="D94" s="286"/>
      <c r="E94" s="286"/>
      <c r="F94" s="287"/>
    </row>
    <row r="95" spans="1:6" ht="15">
      <c r="A95" s="131" t="s">
        <v>32</v>
      </c>
      <c r="B95" s="132" t="s">
        <v>34</v>
      </c>
      <c r="C95" s="133"/>
      <c r="D95" s="133"/>
      <c r="E95" s="133"/>
      <c r="F95" s="134"/>
    </row>
    <row r="96" spans="1:6" ht="15">
      <c r="A96" s="131" t="s">
        <v>35</v>
      </c>
      <c r="B96" s="132" t="s">
        <v>34</v>
      </c>
      <c r="C96" s="133"/>
      <c r="D96" s="133"/>
      <c r="E96" s="133"/>
      <c r="F96" s="134"/>
    </row>
    <row r="97" spans="1:6" ht="15">
      <c r="A97" s="135"/>
      <c r="B97" s="58"/>
      <c r="C97" s="58"/>
      <c r="D97" s="58"/>
      <c r="E97" s="58"/>
      <c r="F97" s="136"/>
    </row>
    <row r="98" spans="1:6" ht="15">
      <c r="A98" s="227" t="s">
        <v>66</v>
      </c>
      <c r="B98" s="228"/>
      <c r="C98" s="137"/>
      <c r="D98" s="137"/>
      <c r="E98" s="138"/>
      <c r="F98" s="139"/>
    </row>
    <row r="99" spans="1:6" ht="15">
      <c r="A99" s="140"/>
      <c r="B99" s="137"/>
      <c r="C99" s="137"/>
      <c r="D99" s="137"/>
      <c r="E99" s="138"/>
      <c r="F99" s="139"/>
    </row>
    <row r="100" spans="1:6" ht="15">
      <c r="A100" s="180" t="s">
        <v>61</v>
      </c>
      <c r="B100" s="181"/>
      <c r="C100" s="181"/>
      <c r="D100" s="181"/>
      <c r="E100" s="182"/>
      <c r="F100" s="183"/>
    </row>
    <row r="101" spans="1:6" ht="15">
      <c r="A101" s="140"/>
      <c r="B101" s="137"/>
      <c r="C101" s="137"/>
      <c r="D101" s="137"/>
      <c r="E101" s="138"/>
      <c r="F101" s="139"/>
    </row>
    <row r="102" spans="1:6" ht="15">
      <c r="A102" s="102" t="s">
        <v>71</v>
      </c>
      <c r="B102" s="65"/>
      <c r="C102" s="65"/>
      <c r="D102" s="66"/>
      <c r="E102" s="73"/>
      <c r="F102" s="141">
        <v>117500</v>
      </c>
    </row>
    <row r="103" spans="1:6" ht="16.5">
      <c r="A103" s="102" t="s">
        <v>38</v>
      </c>
      <c r="B103" s="65"/>
      <c r="C103" s="65"/>
      <c r="D103" s="66"/>
      <c r="E103" s="73"/>
      <c r="F103" s="142">
        <v>100000</v>
      </c>
    </row>
    <row r="104" spans="1:6" ht="15">
      <c r="A104" s="143" t="s">
        <v>39</v>
      </c>
      <c r="B104" s="128"/>
      <c r="C104" s="128"/>
      <c r="D104" s="144"/>
      <c r="E104" s="145"/>
      <c r="F104" s="146">
        <f>F102-F103</f>
        <v>17500</v>
      </c>
    </row>
    <row r="105" spans="1:6" ht="15">
      <c r="A105" s="64"/>
      <c r="B105" s="65"/>
      <c r="C105" s="65"/>
      <c r="D105" s="66"/>
      <c r="E105" s="73"/>
      <c r="F105" s="141"/>
    </row>
    <row r="106" spans="1:6" ht="15">
      <c r="A106" s="59" t="s">
        <v>47</v>
      </c>
      <c r="B106" s="60"/>
      <c r="C106" s="60"/>
      <c r="D106" s="61"/>
      <c r="E106" s="62"/>
      <c r="F106" s="67"/>
    </row>
    <row r="107" spans="1:6" ht="15">
      <c r="A107" s="64" t="s">
        <v>40</v>
      </c>
      <c r="B107" s="65"/>
      <c r="C107" s="65"/>
      <c r="D107" s="66"/>
      <c r="E107" s="67">
        <v>10000</v>
      </c>
      <c r="F107" s="67"/>
    </row>
    <row r="108" spans="1:6" ht="15">
      <c r="A108" s="64" t="s">
        <v>41</v>
      </c>
      <c r="B108" s="65"/>
      <c r="C108" s="65"/>
      <c r="D108" s="66"/>
      <c r="E108" s="67">
        <v>7500</v>
      </c>
      <c r="F108" s="67"/>
    </row>
    <row r="109" spans="1:6" ht="16.5">
      <c r="A109" s="64" t="s">
        <v>42</v>
      </c>
      <c r="B109" s="65"/>
      <c r="C109" s="65"/>
      <c r="D109" s="66"/>
      <c r="E109" s="68">
        <v>0</v>
      </c>
      <c r="F109" s="67"/>
    </row>
    <row r="110" spans="1:6" ht="15">
      <c r="A110" s="69" t="s">
        <v>68</v>
      </c>
      <c r="B110" s="70"/>
      <c r="C110" s="70"/>
      <c r="D110" s="71"/>
      <c r="E110" s="72">
        <f>F104</f>
        <v>17500</v>
      </c>
      <c r="F110" s="67"/>
    </row>
    <row r="111" spans="1:6" ht="15">
      <c r="A111" s="64"/>
      <c r="B111" s="65"/>
      <c r="C111" s="65"/>
      <c r="D111" s="66"/>
      <c r="E111" s="73"/>
      <c r="F111" s="67"/>
    </row>
    <row r="112" spans="1:6" ht="15">
      <c r="A112" s="225" t="s">
        <v>45</v>
      </c>
      <c r="B112" s="65"/>
      <c r="C112" s="65"/>
      <c r="D112" s="66"/>
      <c r="E112" s="73"/>
      <c r="F112" s="67"/>
    </row>
    <row r="113" spans="1:6" ht="15">
      <c r="A113" s="102" t="s">
        <v>53</v>
      </c>
      <c r="B113" s="65"/>
      <c r="C113" s="65"/>
      <c r="D113" s="66"/>
      <c r="E113" s="73"/>
      <c r="F113" s="141">
        <f>F103</f>
        <v>100000</v>
      </c>
    </row>
    <row r="114" spans="1:6" ht="16.5">
      <c r="A114" s="64" t="s">
        <v>54</v>
      </c>
      <c r="B114" s="65"/>
      <c r="C114" s="65"/>
      <c r="D114" s="66"/>
      <c r="E114" s="73"/>
      <c r="F114" s="142">
        <v>3300</v>
      </c>
    </row>
    <row r="115" spans="1:6" ht="15">
      <c r="A115" s="102" t="s">
        <v>18</v>
      </c>
      <c r="B115" s="76"/>
      <c r="C115" s="65"/>
      <c r="D115" s="66"/>
      <c r="E115" s="63"/>
      <c r="F115" s="141">
        <f>(F113+F114)</f>
        <v>103300</v>
      </c>
    </row>
    <row r="116" spans="1:6" ht="15">
      <c r="A116" s="102"/>
      <c r="B116" s="76"/>
      <c r="C116" s="65"/>
      <c r="D116" s="66"/>
      <c r="E116" s="63"/>
      <c r="F116" s="141"/>
    </row>
    <row r="117" spans="1:6" ht="15">
      <c r="A117" s="102" t="s">
        <v>55</v>
      </c>
      <c r="B117" s="65"/>
      <c r="C117" s="65"/>
      <c r="D117" s="66"/>
      <c r="E117" s="82">
        <v>75000</v>
      </c>
      <c r="F117" s="141"/>
    </row>
    <row r="118" spans="1:6" ht="16.5">
      <c r="A118" s="64" t="s">
        <v>43</v>
      </c>
      <c r="B118" s="83"/>
      <c r="C118" s="147"/>
      <c r="D118" s="66"/>
      <c r="E118" s="84">
        <v>500</v>
      </c>
      <c r="F118" s="148"/>
    </row>
    <row r="119" spans="1:6" ht="15">
      <c r="A119" s="102" t="s">
        <v>44</v>
      </c>
      <c r="B119" s="83"/>
      <c r="C119" s="147"/>
      <c r="D119" s="66"/>
      <c r="E119" s="63">
        <f>E117+E118</f>
        <v>75500</v>
      </c>
      <c r="F119" s="149"/>
    </row>
    <row r="120" spans="1:6" ht="15">
      <c r="A120" s="143" t="s">
        <v>45</v>
      </c>
      <c r="B120" s="85"/>
      <c r="C120" s="150"/>
      <c r="D120" s="144"/>
      <c r="E120" s="75"/>
      <c r="F120" s="151">
        <f>F115-E119</f>
        <v>27800</v>
      </c>
    </row>
    <row r="121" spans="1:6" ht="15">
      <c r="A121" s="102"/>
      <c r="B121" s="83"/>
      <c r="C121" s="147"/>
      <c r="D121" s="66"/>
      <c r="E121" s="86"/>
      <c r="F121" s="152"/>
    </row>
    <row r="122" spans="1:6" ht="15">
      <c r="A122" s="59" t="s">
        <v>48</v>
      </c>
      <c r="B122" s="77"/>
      <c r="C122" s="60"/>
      <c r="D122" s="61"/>
      <c r="E122" s="78"/>
      <c r="F122" s="152"/>
    </row>
    <row r="123" spans="1:6" ht="15">
      <c r="A123" s="64" t="s">
        <v>15</v>
      </c>
      <c r="B123" s="66"/>
      <c r="C123" s="65"/>
      <c r="D123" s="66"/>
      <c r="E123" s="79">
        <v>7000</v>
      </c>
      <c r="F123" s="152"/>
    </row>
    <row r="124" spans="1:6" ht="15">
      <c r="A124" s="64" t="s">
        <v>14</v>
      </c>
      <c r="B124" s="66"/>
      <c r="C124" s="65"/>
      <c r="D124" s="66"/>
      <c r="E124" s="79">
        <v>800</v>
      </c>
      <c r="F124" s="152"/>
    </row>
    <row r="125" spans="1:6" ht="15">
      <c r="A125" s="64" t="s">
        <v>16</v>
      </c>
      <c r="B125" s="66"/>
      <c r="C125" s="65"/>
      <c r="D125" s="66"/>
      <c r="E125" s="80">
        <v>0</v>
      </c>
      <c r="F125" s="152"/>
    </row>
    <row r="126" spans="1:6" ht="15">
      <c r="A126" s="69" t="s">
        <v>69</v>
      </c>
      <c r="B126" s="71"/>
      <c r="C126" s="70"/>
      <c r="D126" s="71"/>
      <c r="E126" s="81">
        <f>F120</f>
        <v>27800</v>
      </c>
      <c r="F126" s="107"/>
    </row>
    <row r="127" spans="1:6" ht="15">
      <c r="A127" s="64"/>
      <c r="B127" s="76"/>
      <c r="C127" s="65"/>
      <c r="D127" s="66"/>
      <c r="E127" s="86"/>
      <c r="F127" s="152"/>
    </row>
    <row r="128" spans="1:6" ht="15">
      <c r="A128" s="120" t="s">
        <v>46</v>
      </c>
      <c r="B128" s="153"/>
      <c r="C128" s="153"/>
      <c r="D128" s="153"/>
      <c r="E128" s="154"/>
      <c r="F128" s="107"/>
    </row>
    <row r="129" spans="1:6" ht="15">
      <c r="A129" s="120" t="s">
        <v>49</v>
      </c>
      <c r="B129" s="153"/>
      <c r="C129" s="153"/>
      <c r="D129" s="153"/>
      <c r="E129" s="154">
        <f>E107+E123</f>
        <v>17000</v>
      </c>
      <c r="F129" s="107"/>
    </row>
    <row r="130" spans="1:6" ht="15">
      <c r="A130" s="120" t="s">
        <v>50</v>
      </c>
      <c r="B130" s="153"/>
      <c r="C130" s="153"/>
      <c r="D130" s="153"/>
      <c r="E130" s="154">
        <f>E108+E124</f>
        <v>8300</v>
      </c>
      <c r="F130" s="107"/>
    </row>
    <row r="131" spans="1:6" ht="17.25">
      <c r="A131" s="155" t="s">
        <v>51</v>
      </c>
      <c r="B131" s="66"/>
      <c r="C131" s="66"/>
      <c r="D131" s="66"/>
      <c r="E131" s="87">
        <f>E109+E125</f>
        <v>0</v>
      </c>
      <c r="F131" s="152"/>
    </row>
    <row r="132" spans="1:6" ht="15">
      <c r="A132" s="156" t="s">
        <v>46</v>
      </c>
      <c r="B132" s="66"/>
      <c r="C132" s="66"/>
      <c r="D132" s="66"/>
      <c r="E132" s="130">
        <f>SUM(E129:E131)</f>
        <v>25300</v>
      </c>
      <c r="F132" s="152"/>
    </row>
    <row r="133" spans="1:6" ht="15">
      <c r="A133" s="157"/>
      <c r="B133" s="71"/>
      <c r="C133" s="71"/>
      <c r="D133" s="71"/>
      <c r="E133" s="88"/>
      <c r="F133" s="158"/>
    </row>
    <row r="134" spans="1:6" ht="15">
      <c r="A134" s="155"/>
      <c r="B134" s="66"/>
      <c r="C134" s="66"/>
      <c r="D134" s="66"/>
      <c r="E134" s="229"/>
      <c r="F134" s="152"/>
    </row>
    <row r="135" spans="1:6" ht="15">
      <c r="A135" s="155"/>
      <c r="B135" s="66"/>
      <c r="C135" s="66"/>
      <c r="D135" s="66"/>
      <c r="E135" s="229"/>
      <c r="F135" s="152"/>
    </row>
    <row r="136" spans="1:6" ht="15">
      <c r="A136" s="155"/>
      <c r="B136" s="66"/>
      <c r="C136" s="66"/>
      <c r="D136" s="66"/>
      <c r="E136" s="229"/>
      <c r="F136" s="152"/>
    </row>
    <row r="137" spans="1:6" ht="15">
      <c r="A137" s="155"/>
      <c r="B137" s="66"/>
      <c r="C137" s="66"/>
      <c r="D137" s="66"/>
      <c r="E137" s="229"/>
      <c r="F137" s="152"/>
    </row>
    <row r="138" spans="1:6" ht="15">
      <c r="A138" s="155"/>
      <c r="B138" s="66"/>
      <c r="C138" s="66"/>
      <c r="D138" s="66"/>
      <c r="E138" s="229"/>
      <c r="F138" s="152"/>
    </row>
    <row r="139" spans="1:6" ht="15">
      <c r="A139" s="230" t="s">
        <v>65</v>
      </c>
      <c r="B139" s="231"/>
      <c r="C139" s="232"/>
      <c r="D139" s="66"/>
      <c r="E139" s="66"/>
      <c r="F139" s="152"/>
    </row>
    <row r="140" spans="1:6" ht="15">
      <c r="A140" s="155"/>
      <c r="B140" s="66"/>
      <c r="C140" s="66"/>
      <c r="D140" s="66"/>
      <c r="E140" s="66"/>
      <c r="F140" s="152"/>
    </row>
    <row r="141" spans="1:6" ht="15">
      <c r="A141" s="64" t="s">
        <v>0</v>
      </c>
      <c r="B141" s="89">
        <v>0.05</v>
      </c>
      <c r="C141" s="65" t="s">
        <v>1</v>
      </c>
      <c r="D141" s="66"/>
      <c r="E141" s="65"/>
      <c r="F141" s="152"/>
    </row>
    <row r="142" spans="1:6" ht="15">
      <c r="A142" s="64" t="s">
        <v>2</v>
      </c>
      <c r="B142" s="90">
        <v>30</v>
      </c>
      <c r="C142" s="65" t="s">
        <v>3</v>
      </c>
      <c r="D142" s="66"/>
      <c r="E142" s="65"/>
      <c r="F142" s="152"/>
    </row>
    <row r="143" spans="1:6" ht="16.5">
      <c r="A143" s="64" t="s">
        <v>4</v>
      </c>
      <c r="B143" s="159">
        <f>-PMT(B141/12,B142*12,E117)</f>
        <v>402.6162172591043</v>
      </c>
      <c r="C143" s="65" t="s">
        <v>5</v>
      </c>
      <c r="D143" s="66"/>
      <c r="E143" s="91">
        <f>B143*12</f>
        <v>4831.394607109251</v>
      </c>
      <c r="F143" s="160" t="s">
        <v>1</v>
      </c>
    </row>
    <row r="144" spans="1:6" ht="15">
      <c r="A144" s="64"/>
      <c r="B144" s="65"/>
      <c r="C144" s="65"/>
      <c r="D144" s="66"/>
      <c r="E144" s="65"/>
      <c r="F144" s="109"/>
    </row>
    <row r="145" spans="1:6" ht="15">
      <c r="A145" s="64" t="s">
        <v>6</v>
      </c>
      <c r="B145" s="86">
        <v>370.5</v>
      </c>
      <c r="C145" s="65" t="s">
        <v>5</v>
      </c>
      <c r="D145" s="66"/>
      <c r="E145" s="86">
        <f>B145*12</f>
        <v>4446</v>
      </c>
      <c r="F145" s="109" t="s">
        <v>1</v>
      </c>
    </row>
    <row r="146" spans="1:6" ht="16.5">
      <c r="A146" s="64" t="s">
        <v>7</v>
      </c>
      <c r="B146" s="86">
        <v>0</v>
      </c>
      <c r="C146" s="65" t="s">
        <v>5</v>
      </c>
      <c r="D146" s="66"/>
      <c r="E146" s="92">
        <f>B146*12</f>
        <v>0</v>
      </c>
      <c r="F146" s="109" t="s">
        <v>1</v>
      </c>
    </row>
    <row r="147" spans="1:6" ht="15">
      <c r="A147" s="161" t="s">
        <v>8</v>
      </c>
      <c r="B147" s="86"/>
      <c r="C147" s="65"/>
      <c r="D147" s="66"/>
      <c r="E147" s="86">
        <f>SUM(E145:E146)</f>
        <v>4446</v>
      </c>
      <c r="F147" s="109"/>
    </row>
    <row r="148" spans="1:6" ht="15">
      <c r="A148" s="64"/>
      <c r="B148" s="86"/>
      <c r="C148" s="65"/>
      <c r="D148" s="66"/>
      <c r="E148" s="86"/>
      <c r="F148" s="109"/>
    </row>
    <row r="149" spans="1:6" ht="15">
      <c r="A149" s="64" t="s">
        <v>12</v>
      </c>
      <c r="B149" s="86">
        <v>0</v>
      </c>
      <c r="C149" s="65" t="s">
        <v>5</v>
      </c>
      <c r="D149" s="66"/>
      <c r="E149" s="86">
        <f>(B149*12)*0.75</f>
        <v>0</v>
      </c>
      <c r="F149" s="109" t="s">
        <v>1</v>
      </c>
    </row>
    <row r="150" spans="1:6" ht="15">
      <c r="A150" s="64" t="s">
        <v>9</v>
      </c>
      <c r="B150" s="86">
        <v>0</v>
      </c>
      <c r="C150" s="65" t="s">
        <v>5</v>
      </c>
      <c r="D150" s="66"/>
      <c r="E150" s="93">
        <f>(B150*12)*0.75</f>
        <v>0</v>
      </c>
      <c r="F150" s="109" t="s">
        <v>1</v>
      </c>
    </row>
    <row r="151" spans="1:6" ht="15">
      <c r="A151" s="161" t="s">
        <v>8</v>
      </c>
      <c r="B151" s="86"/>
      <c r="C151" s="65"/>
      <c r="D151" s="66"/>
      <c r="E151" s="86">
        <f>SUM(E149:E150)</f>
        <v>0</v>
      </c>
      <c r="F151" s="152"/>
    </row>
    <row r="152" spans="1:6" ht="15">
      <c r="A152" s="162" t="s">
        <v>13</v>
      </c>
      <c r="B152" s="65"/>
      <c r="C152" s="65"/>
      <c r="D152" s="66"/>
      <c r="E152" s="65"/>
      <c r="F152" s="152"/>
    </row>
    <row r="153" spans="1:6" ht="15">
      <c r="A153" s="102" t="s">
        <v>10</v>
      </c>
      <c r="B153" s="65"/>
      <c r="C153" s="65"/>
      <c r="D153" s="66"/>
      <c r="E153" s="163">
        <f>(E143+E147)-E151</f>
        <v>9277.39460710925</v>
      </c>
      <c r="F153" s="164"/>
    </row>
    <row r="154" spans="1:6" ht="15">
      <c r="A154" s="165"/>
      <c r="B154" s="106"/>
      <c r="C154" s="106"/>
      <c r="D154" s="106"/>
      <c r="E154" s="106"/>
      <c r="F154" s="107"/>
    </row>
    <row r="155" spans="1:6" ht="15">
      <c r="A155" s="166" t="s">
        <v>33</v>
      </c>
      <c r="B155" s="123"/>
      <c r="C155" s="123"/>
      <c r="D155" s="66"/>
      <c r="E155" s="94">
        <f>E153/B169</f>
        <v>28113.31699124015</v>
      </c>
      <c r="F155" s="107"/>
    </row>
    <row r="156" spans="1:6" ht="15">
      <c r="A156" s="166" t="s">
        <v>11</v>
      </c>
      <c r="B156" s="123"/>
      <c r="C156" s="123"/>
      <c r="D156" s="66"/>
      <c r="E156" s="95">
        <f>E155/C163</f>
        <v>0.4905310753636263</v>
      </c>
      <c r="F156" s="164"/>
    </row>
    <row r="157" spans="1:6" ht="15">
      <c r="A157" s="166"/>
      <c r="B157" s="123"/>
      <c r="C157" s="123"/>
      <c r="D157" s="66"/>
      <c r="E157" s="95"/>
      <c r="F157" s="164"/>
    </row>
    <row r="158" spans="1:6" ht="15">
      <c r="A158" s="240" t="s">
        <v>70</v>
      </c>
      <c r="B158" s="241"/>
      <c r="C158" s="242"/>
      <c r="D158" s="66"/>
      <c r="E158" s="83"/>
      <c r="F158" s="164"/>
    </row>
    <row r="159" spans="1:6" ht="15">
      <c r="A159" s="226"/>
      <c r="B159" s="123"/>
      <c r="C159" s="123"/>
      <c r="D159" s="66"/>
      <c r="E159" s="83"/>
      <c r="F159" s="164"/>
    </row>
    <row r="160" spans="1:6" ht="15">
      <c r="A160" s="167" t="s">
        <v>20</v>
      </c>
      <c r="B160" s="65"/>
      <c r="C160" s="65"/>
      <c r="D160" s="66"/>
      <c r="E160" s="65"/>
      <c r="F160" s="152"/>
    </row>
    <row r="161" spans="1:6" ht="15">
      <c r="A161" s="167"/>
      <c r="B161" s="65"/>
      <c r="C161" s="65"/>
      <c r="D161" s="66"/>
      <c r="E161" s="65"/>
      <c r="F161" s="152"/>
    </row>
    <row r="162" spans="1:6" ht="15">
      <c r="A162" s="166" t="s">
        <v>19</v>
      </c>
      <c r="B162" s="168">
        <v>0.5</v>
      </c>
      <c r="C162" s="73">
        <f>B162*C163</f>
        <v>28656</v>
      </c>
      <c r="D162" s="66"/>
      <c r="E162" s="65"/>
      <c r="F162" s="152"/>
    </row>
    <row r="163" spans="1:6" ht="15">
      <c r="A163" s="166" t="s">
        <v>19</v>
      </c>
      <c r="B163" s="168">
        <v>1</v>
      </c>
      <c r="C163" s="96">
        <v>57312</v>
      </c>
      <c r="D163" s="66"/>
      <c r="E163" s="65"/>
      <c r="F163" s="152"/>
    </row>
    <row r="164" spans="1:6" ht="15">
      <c r="A164" s="64" t="s">
        <v>19</v>
      </c>
      <c r="B164" s="168">
        <v>1.2</v>
      </c>
      <c r="C164" s="96">
        <f>B164*C163</f>
        <v>68774.4</v>
      </c>
      <c r="D164" s="66"/>
      <c r="E164" s="65"/>
      <c r="F164" s="152"/>
    </row>
    <row r="165" spans="1:6" ht="15">
      <c r="A165" s="64"/>
      <c r="B165" s="168"/>
      <c r="C165" s="96"/>
      <c r="D165" s="66"/>
      <c r="E165" s="65"/>
      <c r="F165" s="152"/>
    </row>
    <row r="166" spans="1:6" ht="15">
      <c r="A166" s="169" t="s">
        <v>36</v>
      </c>
      <c r="B166" s="170"/>
      <c r="C166" s="96"/>
      <c r="D166" s="66"/>
      <c r="E166" s="65"/>
      <c r="F166" s="152"/>
    </row>
    <row r="167" spans="1:6" ht="15">
      <c r="A167" s="97" t="s">
        <v>21</v>
      </c>
      <c r="B167" s="98">
        <v>28500</v>
      </c>
      <c r="C167" s="99" t="s">
        <v>37</v>
      </c>
      <c r="D167" s="100"/>
      <c r="E167" s="101">
        <f>B167/C163</f>
        <v>0.4972780569514238</v>
      </c>
      <c r="F167" s="171"/>
    </row>
    <row r="168" spans="1:6" ht="15">
      <c r="A168" s="102" t="s">
        <v>23</v>
      </c>
      <c r="B168" s="103">
        <f>E153</f>
        <v>9277.39460710925</v>
      </c>
      <c r="C168" s="65"/>
      <c r="D168" s="66"/>
      <c r="E168" s="104"/>
      <c r="F168" s="171"/>
    </row>
    <row r="169" spans="1:6" ht="15">
      <c r="A169" s="102" t="s">
        <v>30</v>
      </c>
      <c r="B169" s="105">
        <v>0.33</v>
      </c>
      <c r="C169" s="106"/>
      <c r="D169" s="66"/>
      <c r="E169" s="107"/>
      <c r="F169" s="107"/>
    </row>
    <row r="170" spans="1:6" ht="15">
      <c r="A170" s="108" t="s">
        <v>22</v>
      </c>
      <c r="B170" s="74"/>
      <c r="C170" s="65"/>
      <c r="D170" s="65"/>
      <c r="E170" s="109"/>
      <c r="F170" s="107"/>
    </row>
    <row r="171" spans="1:6" ht="15">
      <c r="A171" s="110" t="s">
        <v>28</v>
      </c>
      <c r="B171" s="111"/>
      <c r="C171" s="112"/>
      <c r="D171" s="113"/>
      <c r="E171" s="114">
        <f>B168/B167</f>
        <v>0.32552261779330705</v>
      </c>
      <c r="F171" s="152"/>
    </row>
    <row r="172" spans="1:6" ht="15">
      <c r="A172" s="172"/>
      <c r="B172" s="115"/>
      <c r="C172" s="129"/>
      <c r="D172" s="66"/>
      <c r="E172" s="173"/>
      <c r="F172" s="152"/>
    </row>
    <row r="173" spans="1:6" ht="15">
      <c r="A173" s="174" t="s">
        <v>29</v>
      </c>
      <c r="B173" s="106"/>
      <c r="C173" s="106"/>
      <c r="D173" s="106"/>
      <c r="E173" s="106"/>
      <c r="F173" s="152"/>
    </row>
    <row r="174" spans="1:6" ht="15">
      <c r="A174" s="59" t="s">
        <v>23</v>
      </c>
      <c r="B174" s="60"/>
      <c r="C174" s="116">
        <f>E153</f>
        <v>9277.39460710925</v>
      </c>
      <c r="D174" s="100"/>
      <c r="E174" s="117"/>
      <c r="F174" s="164"/>
    </row>
    <row r="175" spans="1:6" ht="16.5">
      <c r="A175" s="64" t="s">
        <v>24</v>
      </c>
      <c r="B175" s="65"/>
      <c r="C175" s="118">
        <v>3215</v>
      </c>
      <c r="D175" s="66"/>
      <c r="E175" s="107"/>
      <c r="F175" s="107"/>
    </row>
    <row r="176" spans="1:6" ht="15">
      <c r="A176" s="102" t="s">
        <v>25</v>
      </c>
      <c r="B176" s="65"/>
      <c r="C176" s="119">
        <f>C174+C175</f>
        <v>12492.39460710925</v>
      </c>
      <c r="D176" s="66"/>
      <c r="E176" s="107"/>
      <c r="F176" s="107"/>
    </row>
    <row r="177" spans="1:6" ht="15">
      <c r="A177" s="120" t="s">
        <v>31</v>
      </c>
      <c r="B177" s="121">
        <v>0.4</v>
      </c>
      <c r="C177" s="106"/>
      <c r="D177" s="106"/>
      <c r="E177" s="107"/>
      <c r="F177" s="152"/>
    </row>
    <row r="178" spans="1:6" ht="15">
      <c r="A178" s="122" t="s">
        <v>26</v>
      </c>
      <c r="B178" s="123"/>
      <c r="C178" s="123"/>
      <c r="D178" s="66"/>
      <c r="E178" s="124"/>
      <c r="F178" s="175"/>
    </row>
    <row r="179" spans="1:6" ht="15">
      <c r="A179" s="125" t="s">
        <v>27</v>
      </c>
      <c r="B179" s="126"/>
      <c r="C179" s="126"/>
      <c r="D179" s="126"/>
      <c r="E179" s="127">
        <f>C176/B167</f>
        <v>0.4383296353371667</v>
      </c>
      <c r="F179" s="107"/>
    </row>
    <row r="180" spans="1:6" ht="15">
      <c r="A180" s="176"/>
      <c r="B180" s="70"/>
      <c r="C180" s="70"/>
      <c r="D180" s="70"/>
      <c r="E180" s="70"/>
      <c r="F180" s="219"/>
    </row>
  </sheetData>
  <sheetProtection/>
  <mergeCells count="7">
    <mergeCell ref="A93:F93"/>
    <mergeCell ref="A94:F94"/>
    <mergeCell ref="A1:F1"/>
    <mergeCell ref="A5:F5"/>
    <mergeCell ref="A3:F3"/>
    <mergeCell ref="A4:F4"/>
    <mergeCell ref="A2:F2"/>
  </mergeCells>
  <printOptions/>
  <pageMargins left="0.7" right="0.7" top="0.75" bottom="0.75" header="0.3" footer="0.3"/>
  <pageSetup horizontalDpi="600" verticalDpi="600" orientation="portrait" paperSiz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Segel</dc:creator>
  <cp:keywords/>
  <dc:description/>
  <cp:lastModifiedBy>Christie</cp:lastModifiedBy>
  <cp:lastPrinted>2011-02-02T16:58:12Z</cp:lastPrinted>
  <dcterms:created xsi:type="dcterms:W3CDTF">2010-01-04T22:25:59Z</dcterms:created>
  <dcterms:modified xsi:type="dcterms:W3CDTF">2022-12-14T20:55:40Z</dcterms:modified>
  <cp:category/>
  <cp:version/>
  <cp:contentType/>
  <cp:contentStatus/>
</cp:coreProperties>
</file>